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queryTables/queryTable8.xml" ContentType="application/vnd.openxmlformats-officedocument.spreadsheetml.queryTable+xml"/>
  <Override PartName="/xl/queryTables/queryTable9.xml" ContentType="application/vnd.openxmlformats-officedocument.spreadsheetml.queryTable+xml"/>
  <Override PartName="/xl/queryTables/queryTable10.xml" ContentType="application/vnd.openxmlformats-officedocument.spreadsheetml.queryTable+xml"/>
  <Override PartName="/xl/queryTables/queryTable11.xml" ContentType="application/vnd.openxmlformats-officedocument.spreadsheetml.queryTable+xml"/>
  <Override PartName="/xl/queryTables/queryTable12.xml" ContentType="application/vnd.openxmlformats-officedocument.spreadsheetml.queryTable+xml"/>
  <Override PartName="/xl/queryTables/queryTable13.xml" ContentType="application/vnd.openxmlformats-officedocument.spreadsheetml.queryTable+xml"/>
  <Override PartName="/xl/queryTables/queryTable14.xml" ContentType="application/vnd.openxmlformats-officedocument.spreadsheetml.queryTable+xml"/>
  <Override PartName="/xl/queryTables/queryTable15.xml" ContentType="application/vnd.openxmlformats-officedocument.spreadsheetml.queryTable+xml"/>
  <Override PartName="/xl/queryTables/queryTable16.xml" ContentType="application/vnd.openxmlformats-officedocument.spreadsheetml.queryTable+xml"/>
  <Override PartName="/xl/queryTables/queryTable17.xml" ContentType="application/vnd.openxmlformats-officedocument.spreadsheetml.queryTable+xml"/>
  <Override PartName="/xl/queryTables/queryTable18.xml" ContentType="application/vnd.openxmlformats-officedocument.spreadsheetml.queryTable+xml"/>
  <Override PartName="/xl/queryTables/queryTable19.xml" ContentType="application/vnd.openxmlformats-officedocument.spreadsheetml.queryTable+xml"/>
  <Override PartName="/xl/queryTables/queryTable20.xml" ContentType="application/vnd.openxmlformats-officedocument.spreadsheetml.queryTable+xml"/>
  <Override PartName="/xl/queryTables/queryTable21.xml" ContentType="application/vnd.openxmlformats-officedocument.spreadsheetml.queryTable+xml"/>
  <Override PartName="/xl/queryTables/queryTable22.xml" ContentType="application/vnd.openxmlformats-officedocument.spreadsheetml.queryTable+xml"/>
  <Override PartName="/xl/queryTables/queryTable23.xml" ContentType="application/vnd.openxmlformats-officedocument.spreadsheetml.queryTable+xml"/>
  <Override PartName="/xl/queryTables/queryTable24.xml" ContentType="application/vnd.openxmlformats-officedocument.spreadsheetml.queryTable+xml"/>
  <Override PartName="/xl/queryTables/queryTable25.xml" ContentType="application/vnd.openxmlformats-officedocument.spreadsheetml.queryTable+xml"/>
  <Override PartName="/xl/queryTables/queryTable26.xml" ContentType="application/vnd.openxmlformats-officedocument.spreadsheetml.queryTable+xml"/>
  <Override PartName="/xl/queryTables/queryTable27.xml" ContentType="application/vnd.openxmlformats-officedocument.spreadsheetml.queryTable+xml"/>
  <Override PartName="/xl/queryTables/queryTable28.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mc:AlternateContent xmlns:mc="http://schemas.openxmlformats.org/markup-compatibility/2006">
    <mc:Choice Requires="x15">
      <x15ac:absPath xmlns:x15ac="http://schemas.microsoft.com/office/spreadsheetml/2010/11/ac" url="P:\rha2024\Figures and Tables\Release_online_supplements\Clean\Chapter 6_Physician and Nurse Practioner Services Use\Sharing Files 4\"/>
    </mc:Choice>
  </mc:AlternateContent>
  <xr:revisionPtr revIDLastSave="0" documentId="13_ncr:1_{DC70688B-2FE9-4548-9F38-97B589E0628B}" xr6:coauthVersionLast="47" xr6:coauthVersionMax="47" xr10:uidLastSave="{00000000-0000-0000-0000-000000000000}"/>
  <bookViews>
    <workbookView xWindow="-108" yWindow="-108" windowWidth="23256" windowHeight="13176" tabRatio="846" xr2:uid="{4D7AFABF-C9DE-4830-94BA-520A9CEE48D9}"/>
  </bookViews>
  <sheets>
    <sheet name="Figure_RHAs" sheetId="20" r:id="rId1"/>
    <sheet name="Figure_rural_IncomeQuintiles" sheetId="27" r:id="rId2"/>
    <sheet name="Figure_urban_IncomeQuintiles" sheetId="26" r:id="rId3"/>
    <sheet name="Table_RHAs" sheetId="29" r:id="rId4"/>
    <sheet name="Table_WpgCA" sheetId="32" r:id="rId5"/>
    <sheet name="Table_WpgNC" sheetId="33" r:id="rId6"/>
    <sheet name="Table_Southern" sheetId="34" r:id="rId7"/>
    <sheet name="Table_Interlake-Eastern" sheetId="35" r:id="rId8"/>
    <sheet name="Table_PrairieMountain" sheetId="36" r:id="rId9"/>
    <sheet name="Table_Northern" sheetId="37" r:id="rId10"/>
    <sheet name="Table_income_quintiles" sheetId="38" r:id="rId11"/>
    <sheet name="Table_income_quintiles_stats" sheetId="39" r:id="rId12"/>
    <sheet name="Graph Data" sheetId="3" state="hidden" r:id="rId13"/>
    <sheet name="Raw Data" sheetId="1" state="hidden" r:id="rId14"/>
    <sheet name="Raw Inc Data" sheetId="11" state="hidden" r:id="rId15"/>
  </sheets>
  <externalReferences>
    <externalReference r:id="rId16"/>
  </externalReferences>
  <definedNames>
    <definedName name="ambvis_rates_Feb_5_2013hjp" localSheetId="13">'Raw Data'!$B$4:$AL$139</definedName>
    <definedName name="ambvis_rates_Feb_5_2013hjp_1" localSheetId="13">'Raw Data'!$B$4:$AL$139</definedName>
    <definedName name="ambvis_rates_Feb_5_2013hjp_2" localSheetId="13">'Raw Data'!$B$4:$AL$139</definedName>
    <definedName name="ambvis_rates_Feb_5_2013hjp_3" localSheetId="13">'Raw Data'!$B$4:$AL$139</definedName>
    <definedName name="ambvis_rates_income_Feb_5_2013hjp" localSheetId="14">'Raw Inc Data'!#REF!</definedName>
    <definedName name="cabg_Feb_5_2013hjp" localSheetId="13">'Raw Data'!#REF!</definedName>
    <definedName name="cabg_Feb_5_2013hjp_1" localSheetId="13">'Raw Data'!$B$4:$AL$139</definedName>
    <definedName name="cabg_Feb_5_2013hjp_1_1" localSheetId="13">'Raw Data'!$B$4:$AL$139</definedName>
    <definedName name="cabg_Feb_5_2013hjp_1_2" localSheetId="13">'Raw Data'!$B$4:$AL$139</definedName>
    <definedName name="cabg_Feb_5_2013hjp_1_3" localSheetId="13">'Raw Data'!$B$4:$AL$139</definedName>
    <definedName name="cabg_income_Feb_5_2013hjp" localSheetId="14">'Raw Inc Data'!#REF!</definedName>
    <definedName name="cath_Feb_5_2013hjp" localSheetId="13">'Raw Data'!$B$4:$AL$139</definedName>
    <definedName name="cath_Feb_5_2013hjp_1" localSheetId="13">'Raw Data'!$B$4:$AL$139</definedName>
    <definedName name="cath_Feb_5_2013hjp_2" localSheetId="13">'Raw Data'!$B$4:$AL$139</definedName>
    <definedName name="cath_Feb_5_2013hjp_3" localSheetId="13">'Raw Data'!$B$4:$AL$139</definedName>
    <definedName name="cath_income_Feb_5_2013hjp" localSheetId="14">'Raw Inc Data'!#REF!</definedName>
    <definedName name="Criteria1">IF((CELL("contents",'[1]district graph data'!E1))="2"," (2)")</definedName>
    <definedName name="dementia_Feb_12_2013hjp" localSheetId="13">'Raw Data'!$B$4:$AL$139</definedName>
    <definedName name="dementia_Feb_12_2013hjp_1" localSheetId="13">'Raw Data'!$B$4:$AL$139</definedName>
    <definedName name="dementia_Feb_12_2013hjp_2" localSheetId="13">'Raw Data'!$B$4:$AL$139</definedName>
    <definedName name="dementia_Feb_12_2013hjp_3" localSheetId="13">'Raw Data'!$B$4:$AL$139</definedName>
    <definedName name="dementia_income_Feb_12_2013hjp" localSheetId="14">'Raw Inc Data'!#REF!</definedName>
    <definedName name="hip_replace_Feb_5_2013hjp" localSheetId="13">'Raw Data'!$B$4:$AL$139</definedName>
    <definedName name="hip_replace_Feb_5_2013hjp_1" localSheetId="13">'Raw Data'!$B$4:$AL$139</definedName>
    <definedName name="hip_replace_Feb_5_2013hjp_2" localSheetId="13">'Raw Data'!$B$4:$AL$139</definedName>
    <definedName name="hip_replace_Feb_5_2013hjp_3" localSheetId="13">'Raw Data'!$B$4:$AL$139</definedName>
    <definedName name="hip_replace_income_Feb_5_2013hjp_1" localSheetId="14">'Raw Inc Data'!#REF!</definedName>
    <definedName name="knee_replace_Feb_5_2013hjp" localSheetId="13">'Raw Data'!$B$4:$AL$139</definedName>
    <definedName name="knee_replace_Feb_5_2013hjp_1" localSheetId="13">'Raw Data'!$B$4:$AL$139</definedName>
    <definedName name="knee_replace_Feb_5_2013hjp_2" localSheetId="13">'Raw Data'!$B$4:$AL$139</definedName>
    <definedName name="knee_replace_Feb_5_2013hjp_3" localSheetId="13">'Raw Data'!$B$4:$AL$139</definedName>
    <definedName name="knee_replace_income_Feb_5_2013hjp" localSheetId="14">'Raw Inc Data'!#REF!</definedName>
    <definedName name="pci_Feb_5_2013hjp" localSheetId="13">'Raw Data'!$B$4:$AL$139</definedName>
    <definedName name="pci_Feb_5_2013hjp_1" localSheetId="13">'Raw Data'!$B$4:$AL$139</definedName>
    <definedName name="pci_Feb_5_2013hjp_2" localSheetId="13">'Raw Data'!$B$4:$AL$139</definedName>
    <definedName name="pci_Feb_5_2013hjp_3" localSheetId="13">'Raw Data'!$B$4:$AL$139</definedName>
    <definedName name="pci_income_Feb_5_2013hjp" localSheetId="14">'Raw Inc Data'!#REF!</definedName>
    <definedName name="_xlnm.Print_Area" localSheetId="10">Table_income_quintiles!$A$1:$J$15</definedName>
    <definedName name="_xlnm.Print_Area" localSheetId="11">Table_income_quintiles_stats!$A$1:$J$13</definedName>
    <definedName name="_xlnm.Print_Area" localSheetId="7">'Table_Interlake-Eastern'!$A$1:$J$21</definedName>
    <definedName name="_xlnm.Print_Area" localSheetId="9">Table_Northern!$A$1:$J$21</definedName>
    <definedName name="_xlnm.Print_Area" localSheetId="8">Table_PrairieMountain!$A$1:$J$23</definedName>
    <definedName name="_xlnm.Print_Area" localSheetId="3">Table_RHAs!$A$1:$J$10</definedName>
    <definedName name="_xlnm.Print_Area" localSheetId="6">Table_Southern!$A$1:$J$29</definedName>
    <definedName name="_xlnm.Print_Area" localSheetId="4">Table_WpgCA!$A$1:$J$20</definedName>
    <definedName name="_xlnm.Print_Area" localSheetId="5">Table_WpgNC!$A$1:$J$32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29" i="3" l="1"/>
  <c r="P28" i="3"/>
  <c r="P27" i="3"/>
  <c r="P26" i="3"/>
  <c r="P25" i="3"/>
  <c r="P24" i="3"/>
  <c r="P23" i="3"/>
  <c r="P22" i="3"/>
  <c r="P21" i="3"/>
  <c r="P20" i="3"/>
  <c r="O29" i="3"/>
  <c r="O28" i="3"/>
  <c r="O27" i="3"/>
  <c r="O26" i="3"/>
  <c r="O25" i="3"/>
  <c r="O24" i="3"/>
  <c r="O23" i="3"/>
  <c r="O22" i="3"/>
  <c r="O21" i="3"/>
  <c r="O20" i="3"/>
  <c r="N29" i="3"/>
  <c r="N28" i="3"/>
  <c r="N27" i="3"/>
  <c r="N26" i="3"/>
  <c r="N25" i="3"/>
  <c r="N24" i="3"/>
  <c r="N23" i="3"/>
  <c r="N22" i="3"/>
  <c r="N21" i="3"/>
  <c r="N20" i="3"/>
  <c r="C21" i="3"/>
  <c r="E21" i="3" s="1"/>
  <c r="C22" i="3"/>
  <c r="E22" i="3" s="1"/>
  <c r="C23" i="3"/>
  <c r="E23" i="3" s="1"/>
  <c r="C24" i="3"/>
  <c r="E24" i="3" s="1"/>
  <c r="C20" i="3"/>
  <c r="E20" i="3" s="1"/>
  <c r="C26" i="3"/>
  <c r="E26" i="3" s="1"/>
  <c r="C27" i="3"/>
  <c r="E27" i="3" s="1"/>
  <c r="C28" i="3"/>
  <c r="E28" i="3" s="1"/>
  <c r="C29" i="3"/>
  <c r="E29" i="3" s="1"/>
  <c r="C25" i="3"/>
  <c r="E25" i="3" s="1"/>
  <c r="H37" i="3"/>
  <c r="H36" i="3"/>
  <c r="G37" i="3"/>
  <c r="G36" i="3"/>
  <c r="H35" i="3"/>
  <c r="H39" i="3" s="1"/>
  <c r="H34" i="3"/>
  <c r="H38" i="3" s="1"/>
  <c r="G35" i="3"/>
  <c r="G39" i="3" s="1"/>
  <c r="F35" i="3"/>
  <c r="F39" i="3" s="1"/>
  <c r="G34" i="3"/>
  <c r="F34" i="3"/>
  <c r="F38" i="3" s="1"/>
  <c r="F10" i="3"/>
  <c r="F6" i="3"/>
  <c r="E17" i="3"/>
  <c r="E15" i="3"/>
  <c r="H25" i="3"/>
  <c r="H26" i="3"/>
  <c r="H27" i="3"/>
  <c r="H28" i="3"/>
  <c r="H29" i="3"/>
  <c r="H20" i="3"/>
  <c r="H21" i="3"/>
  <c r="H22" i="3"/>
  <c r="H23" i="3"/>
  <c r="H24" i="3"/>
  <c r="G25" i="3"/>
  <c r="G26" i="3"/>
  <c r="G27" i="3"/>
  <c r="G28" i="3"/>
  <c r="G29" i="3"/>
  <c r="G20" i="3"/>
  <c r="G21" i="3"/>
  <c r="G22" i="3"/>
  <c r="G23" i="3"/>
  <c r="G24" i="3"/>
  <c r="F25" i="3"/>
  <c r="F26" i="3"/>
  <c r="F27" i="3"/>
  <c r="F28" i="3"/>
  <c r="F29" i="3"/>
  <c r="F22" i="3"/>
  <c r="F23" i="3"/>
  <c r="F24" i="3"/>
  <c r="F21" i="3"/>
  <c r="F20" i="3"/>
  <c r="B3" i="3"/>
  <c r="C10" i="3"/>
  <c r="E10" i="3" s="1"/>
  <c r="C9" i="3"/>
  <c r="E9" i="3" s="1"/>
  <c r="C8" i="3"/>
  <c r="C7" i="3"/>
  <c r="C6" i="3"/>
  <c r="E6" i="3" s="1"/>
  <c r="G10" i="3"/>
  <c r="H10" i="3"/>
  <c r="F9" i="3"/>
  <c r="G9" i="3"/>
  <c r="H9" i="3"/>
  <c r="F8" i="3"/>
  <c r="G8" i="3"/>
  <c r="H8" i="3"/>
  <c r="F7" i="3"/>
  <c r="G7" i="3"/>
  <c r="H7" i="3"/>
  <c r="G6" i="3"/>
  <c r="H6" i="3"/>
  <c r="H11" i="3"/>
  <c r="G11" i="3"/>
  <c r="F11" i="3"/>
  <c r="E7" i="3"/>
  <c r="E8" i="3"/>
  <c r="C11" i="3"/>
  <c r="E11" i="3" s="1"/>
  <c r="B1" i="3"/>
  <c r="G38" i="3"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1B2F3FBE-676D-46EE-989F-6185EA5F46F3}" name="ambvis_rates_Feb_5_2013hjp1" type="6" refreshedVersion="4" deleted="1" background="1" saveData="1">
    <textPr codePage="437" sourceFile="P:\rha2013\Analyses\05 Physician\ambvis_rates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2" xr16:uid="{C4998DDF-41E9-43C2-B58D-E8F8F00C3CA3}" name="cabg_Feb_5_2013hjp11" type="6" refreshedVersion="4" deleted="1" background="1" saveData="1">
    <textPr codePage="437" sourceFile="P:\rha2013\Analyses\07 Procedures\cabg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3" xr16:uid="{2A04ED17-D909-4FD6-A8B5-7CF56BE61BAE}" name="cath_Feb_5_2013hjp1" type="6" refreshedVersion="4" deleted="1" background="1" saveData="1">
    <textPr codePage="437" sourceFile="P:\rha2013\Analyses\07 Procedures\cath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4" xr16:uid="{393537C5-4F1B-410F-9763-51736F57A025}" name="dementia_Feb_12_2013hjp11" type="6" refreshedVersion="4" deleted="1" background="1" saveData="1">
    <textPr codePage="437" sourceFile="P:\rha2013\Analyses\04 Disease\dementia_Feb_12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5" xr16:uid="{6BBAEB5E-0C04-4CCE-8DCE-C93473030064}" name="hip_replace_Feb_5_2013hjp1" type="6" refreshedVersion="4" deleted="1" background="1" saveData="1">
    <textPr codePage="437" sourceFile="P:\rha2013\Analyses\07 Procedures\hip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6" xr16:uid="{1E2D9B95-C333-48FA-80E6-D18545E5ABE2}" name="knee_replace_Feb_5_2013hjp1" type="6" refreshedVersion="4" deleted="1" background="1" saveData="1">
    <textPr codePage="437" sourceFile="P:\rha2013\Analyses\07 Procedures\knee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7" xr16:uid="{00000000-0015-0000-FFFF-FFFF0C000000}" name="pci_Feb_5_2013hjp1" type="6" refreshedVersion="4" deleted="1" background="1" saveData="1">
    <textPr codePage="437" sourceFile="P:\rha2013\Analyses\07 Procedures\pci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<sst xmlns="http://schemas.openxmlformats.org/spreadsheetml/2006/main" count="2052" uniqueCount="480">
  <si>
    <t>area</t>
  </si>
  <si>
    <t>T1count</t>
  </si>
  <si>
    <t>T1pop</t>
  </si>
  <si>
    <t>T1_adj_rate</t>
  </si>
  <si>
    <t>T1_lcl_adj</t>
  </si>
  <si>
    <t>T1_ucl_adj</t>
  </si>
  <si>
    <t>T1prob</t>
  </si>
  <si>
    <t>T1_crd_rate</t>
  </si>
  <si>
    <t>T1_rr</t>
  </si>
  <si>
    <t>T1_lcl_rr</t>
  </si>
  <si>
    <t>T1_ucl_rr</t>
  </si>
  <si>
    <t>T2count</t>
  </si>
  <si>
    <t>T2pop</t>
  </si>
  <si>
    <t>T2_adj_rate</t>
  </si>
  <si>
    <t>T2_lcl_adj</t>
  </si>
  <si>
    <t>T2_ucl_adj</t>
  </si>
  <si>
    <t>T2prob</t>
  </si>
  <si>
    <t>T2_crd_rate</t>
  </si>
  <si>
    <t>T2_rr</t>
  </si>
  <si>
    <t>T2_lcl_rr</t>
  </si>
  <si>
    <t>T2_ucl_rr</t>
  </si>
  <si>
    <t>T2vsT1prob</t>
  </si>
  <si>
    <t>T2vsT1_rr</t>
  </si>
  <si>
    <t>T2vsT1_lcl_rr</t>
  </si>
  <si>
    <t>T2vsT1_ucl_rr</t>
  </si>
  <si>
    <t>T1suppress</t>
  </si>
  <si>
    <t>T2suppress</t>
  </si>
  <si>
    <t>notation</t>
  </si>
  <si>
    <t xml:space="preserve"> </t>
  </si>
  <si>
    <t>Manitoba</t>
  </si>
  <si>
    <t>Income Quintile</t>
  </si>
  <si>
    <t>R2</t>
  </si>
  <si>
    <t>R3</t>
  </si>
  <si>
    <t>R4</t>
  </si>
  <si>
    <t>U2</t>
  </si>
  <si>
    <t>U3</t>
  </si>
  <si>
    <t>U4</t>
  </si>
  <si>
    <t>income</t>
  </si>
  <si>
    <t>NF</t>
  </si>
  <si>
    <t>R1</t>
  </si>
  <si>
    <t>R5</t>
  </si>
  <si>
    <t>U1</t>
  </si>
  <si>
    <t>U5</t>
  </si>
  <si>
    <t>Z</t>
  </si>
  <si>
    <t>Linear Trend For Rural Time 2</t>
  </si>
  <si>
    <t>Linear Trend For Urban Time 2</t>
  </si>
  <si>
    <t xml:space="preserve">   </t>
  </si>
  <si>
    <t>Interlake-Eastern RHA</t>
  </si>
  <si>
    <t>Z Manitoba</t>
  </si>
  <si>
    <t>W03 Fort Garry</t>
  </si>
  <si>
    <t>W02 Assiniboine South</t>
  </si>
  <si>
    <t>W04 St. Vital</t>
  </si>
  <si>
    <t>W05 St. Boniface</t>
  </si>
  <si>
    <t>W06 Transcona</t>
  </si>
  <si>
    <t>W12 River Heights</t>
  </si>
  <si>
    <t>W07 River East</t>
  </si>
  <si>
    <t>W01 St. James-Assiniboia</t>
  </si>
  <si>
    <t>W08 Seven Oaks</t>
  </si>
  <si>
    <t>W09 Inkster</t>
  </si>
  <si>
    <t>W11 Downtown</t>
  </si>
  <si>
    <t>W10 Point Douglas</t>
  </si>
  <si>
    <t>SO23 M MacDonald</t>
  </si>
  <si>
    <t>SO32 W Stanley</t>
  </si>
  <si>
    <t>SO33 W Altona</t>
  </si>
  <si>
    <t>SO45 E Hanover</t>
  </si>
  <si>
    <t>SO36 W Roland/Thompson</t>
  </si>
  <si>
    <t>SO14 N Cartier/SFX</t>
  </si>
  <si>
    <t>SO41 E Niverville/Richot</t>
  </si>
  <si>
    <t>SO44 E Steinbach</t>
  </si>
  <si>
    <t>SO35 W Winkler</t>
  </si>
  <si>
    <t>SO24 M Morris</t>
  </si>
  <si>
    <t>SO22 M Carman</t>
  </si>
  <si>
    <t>SO34 W Morden</t>
  </si>
  <si>
    <t>SO42 E Tache</t>
  </si>
  <si>
    <t>SO46 E Rural East</t>
  </si>
  <si>
    <t>SO13 N Rural Portage</t>
  </si>
  <si>
    <t>SO26 M Red River South</t>
  </si>
  <si>
    <t>SO15 N City of Portage</t>
  </si>
  <si>
    <t>SO11 N Seven Regions</t>
  </si>
  <si>
    <t>WE24 Bdn South End</t>
  </si>
  <si>
    <t>WE21 Bdn West End</t>
  </si>
  <si>
    <t>WE33 S Turtle Mountain</t>
  </si>
  <si>
    <t>WE22 Bdn North Hill</t>
  </si>
  <si>
    <t>WE36 S Spruce Woods</t>
  </si>
  <si>
    <t>WE35 S Whitemud</t>
  </si>
  <si>
    <t>WE34 S Souris River</t>
  </si>
  <si>
    <t>WE13 N Riding Mountain</t>
  </si>
  <si>
    <t>WE32 S Little Saskatchewan</t>
  </si>
  <si>
    <t>WE31 S Asessippi</t>
  </si>
  <si>
    <t>WE11 N Duck Mountain</t>
  </si>
  <si>
    <t>WE15 N Dauphin</t>
  </si>
  <si>
    <t>WE14 N Agassiz Mountain</t>
  </si>
  <si>
    <t>WE25 Bdn East End</t>
  </si>
  <si>
    <t>WE16 N Swan River</t>
  </si>
  <si>
    <t>WE23 Bdn Downtown</t>
  </si>
  <si>
    <t>IE11 Selkirk</t>
  </si>
  <si>
    <t>W03B Fort Garry S</t>
  </si>
  <si>
    <t>W03A Fort Garry N</t>
  </si>
  <si>
    <t>W002 Assiniboine South</t>
  </si>
  <si>
    <t>W05B St. Boniface E</t>
  </si>
  <si>
    <t>W05A St. Boniface W</t>
  </si>
  <si>
    <t>W006 Transcona</t>
  </si>
  <si>
    <t>W12A River Heights W</t>
  </si>
  <si>
    <t>W12B River Heights E</t>
  </si>
  <si>
    <t>W07D River East N</t>
  </si>
  <si>
    <t>W07C River East E</t>
  </si>
  <si>
    <t>W07B River East W</t>
  </si>
  <si>
    <t>W07A River East S</t>
  </si>
  <si>
    <t>W01A St. James-Assiniboia W</t>
  </si>
  <si>
    <t>W01B St. James-Assiniboia E</t>
  </si>
  <si>
    <t>W08C Seven Oaks N</t>
  </si>
  <si>
    <t>W08A Seven Oaks W</t>
  </si>
  <si>
    <t>W08B Seven Oaks E</t>
  </si>
  <si>
    <t>W11A Downtown W</t>
  </si>
  <si>
    <t>W11B Downtown E</t>
  </si>
  <si>
    <t>W10A Point Douglas N</t>
  </si>
  <si>
    <t>W10B Point Douglas S</t>
  </si>
  <si>
    <t>IE2 Interlake-Eastern South Zone</t>
  </si>
  <si>
    <t>IE3 Interlake-Eastern East Zone</t>
  </si>
  <si>
    <t>IE4 Interlake-Eastern West Zone</t>
  </si>
  <si>
    <t>IE1 Interlake-Eastern Selkirk Zone</t>
  </si>
  <si>
    <t>IE5 Interlake-Eastern North Zone</t>
  </si>
  <si>
    <t>IE6 Interlake-Eastern Northern Remote Zone</t>
  </si>
  <si>
    <t>NO1 Northern Direct Service Zone</t>
  </si>
  <si>
    <t>NO2 Northern Non-Direct Service Zone</t>
  </si>
  <si>
    <t>NO3 Northern Island Lake Zone</t>
  </si>
  <si>
    <t>PT Public Trustee</t>
  </si>
  <si>
    <t>Notation</t>
  </si>
  <si>
    <t xml:space="preserve">Manitoba </t>
  </si>
  <si>
    <t>T1annual_count</t>
  </si>
  <si>
    <t>T2annual_count</t>
  </si>
  <si>
    <t>WE12 N Porcupine Mountain</t>
  </si>
  <si>
    <t>IE24 S Springfield</t>
  </si>
  <si>
    <t>IE21 S Stonewall/Teulon</t>
  </si>
  <si>
    <t>IE32 E Pinawa/LDB</t>
  </si>
  <si>
    <t>IE41 W Gimli</t>
  </si>
  <si>
    <t>IE22 S Wpg Beach/St. Andrews</t>
  </si>
  <si>
    <t>IE31 E Beausejour</t>
  </si>
  <si>
    <t>IE33 E Whiteshell</t>
  </si>
  <si>
    <t>IE42 W Arborg/Riverton</t>
  </si>
  <si>
    <t>IE23 S St. Clements</t>
  </si>
  <si>
    <t>IE43 W St. Laurent</t>
  </si>
  <si>
    <t>IE53 N Eriksdale/Ashern</t>
  </si>
  <si>
    <t>IE52 N Fisher/Peguis</t>
  </si>
  <si>
    <t>IE51 N Powerview/PF</t>
  </si>
  <si>
    <t>IE61 Northern Remote</t>
  </si>
  <si>
    <t>NO24 Z2 Nelson House/NCN</t>
  </si>
  <si>
    <t>SO25 M St. Pierre/DeSalaberry</t>
  </si>
  <si>
    <t>W04B St. Vital S</t>
  </si>
  <si>
    <t>W04A St. Vital N</t>
  </si>
  <si>
    <t>W09A Inkster W</t>
  </si>
  <si>
    <t>W09B Inkster E</t>
  </si>
  <si>
    <t>Income Unknown</t>
  </si>
  <si>
    <t>T1_lcl_crd</t>
  </si>
  <si>
    <t>T1_ucl_crd</t>
  </si>
  <si>
    <t>T2_lcl_crd</t>
  </si>
  <si>
    <t>T2_ucl_crd</t>
  </si>
  <si>
    <t>T1statsig</t>
  </si>
  <si>
    <t>T2statsig</t>
  </si>
  <si>
    <t>T2vsT1statsig</t>
  </si>
  <si>
    <t>SO Southern Health-Sante Sud</t>
  </si>
  <si>
    <t>WP Winnipeg RHA</t>
  </si>
  <si>
    <t>WE Prairie Mountain Health</t>
  </si>
  <si>
    <t>IE Interlake-Eastern RHA</t>
  </si>
  <si>
    <t>NO Northern Health Region</t>
  </si>
  <si>
    <t>W21A Churchill</t>
  </si>
  <si>
    <t>WP1 Winnipeg City</t>
  </si>
  <si>
    <t>Winnipeg RHA</t>
  </si>
  <si>
    <t xml:space="preserve">Northern Health Region </t>
  </si>
  <si>
    <t xml:space="preserve">Interlake-Eastern RHA </t>
  </si>
  <si>
    <t xml:space="preserve">Prairie Mountain Health </t>
  </si>
  <si>
    <t xml:space="preserve">Winnipeg RHA </t>
  </si>
  <si>
    <t xml:space="preserve">Southern Health-Santé Sud </t>
  </si>
  <si>
    <t>Urban U5 (Highest)</t>
  </si>
  <si>
    <t>Rural R1 (Lowest)</t>
  </si>
  <si>
    <t>Rural R5 (Highest)</t>
  </si>
  <si>
    <t>Urban U1 (Lowest)</t>
  </si>
  <si>
    <t xml:space="preserve">RHAs </t>
  </si>
  <si>
    <t>Districts</t>
  </si>
  <si>
    <t>(1,2)</t>
  </si>
  <si>
    <t>SO43 E Ste Anne/LaBroquerie</t>
  </si>
  <si>
    <t>SO31 W Lorne/Louise/Pembina (*post 2015 Notre Dame)</t>
  </si>
  <si>
    <t>NO16 Z1 Gillam, Fox Lake Cree Nation</t>
  </si>
  <si>
    <t>NO11 Z1 Flin, Snow, Cran, Sher</t>
  </si>
  <si>
    <t>NO14 Z1 Thompson, Myst Lake</t>
  </si>
  <si>
    <t>NO12 Z1 The Pas/OCN, Kels</t>
  </si>
  <si>
    <t>NO15 Z1 Thick, Pik, Wab, Ilf/WLFN, Corm</t>
  </si>
  <si>
    <t>NO23 Z2 SayD(TL)FN, Bro/BLFN, NoL(Lac)FN</t>
  </si>
  <si>
    <t>NO13 Z1 LL/MCFN, LR, O-P(SIL)CN,PN(GVL)</t>
  </si>
  <si>
    <t>NO27 Z2 Cross Lake/Cross Lake FN</t>
  </si>
  <si>
    <t>NO21 Z2 GR/MisCN, ML/MosCN, Eas/CheCN</t>
  </si>
  <si>
    <t>NO26 Z2 Bu(OH)CN, MS(GR)CN, GLN/GLFN</t>
  </si>
  <si>
    <t>NO28 Z2 Norway House/NH CN</t>
  </si>
  <si>
    <t>NO31 Z3 IsL/GHFN, RSL/RSLFN, STPFN, WFN</t>
  </si>
  <si>
    <t>NO22 Z2 Puk/Mat Col CN</t>
  </si>
  <si>
    <t>NO25 Z2 Sham, YorkF, TatCN(SPL)</t>
  </si>
  <si>
    <t>WE3 PMH South Zone</t>
  </si>
  <si>
    <t>WE2 PMH Brandon Zone</t>
  </si>
  <si>
    <t>WE1 PMH North Zone</t>
  </si>
  <si>
    <t>SO4 Southern East Zone</t>
  </si>
  <si>
    <t>SO2 Southern Mid Zone</t>
  </si>
  <si>
    <t>SO3 Southern West Zone</t>
  </si>
  <si>
    <t>SO1 Southern North Zone</t>
  </si>
  <si>
    <t>SO12 N North Norfolk (*pre 2015 MacGregor)</t>
  </si>
  <si>
    <t>SO21 M Grey (*pre 2015 Notre Dame)</t>
  </si>
  <si>
    <t>North Norfolk</t>
  </si>
  <si>
    <t>T3count</t>
  </si>
  <si>
    <t>T3pop</t>
  </si>
  <si>
    <t>T3_adj_rate</t>
  </si>
  <si>
    <t>T3_lcl_adj</t>
  </si>
  <si>
    <t>T3_ucl_adj</t>
  </si>
  <si>
    <t>T3prob</t>
  </si>
  <si>
    <t>T3_crd_rate</t>
  </si>
  <si>
    <t>T3_lcl_crd</t>
  </si>
  <si>
    <t>T3_ucl_crd</t>
  </si>
  <si>
    <t>T3_rr</t>
  </si>
  <si>
    <t>T3_lcl_rr</t>
  </si>
  <si>
    <t>T3_ucl_rr</t>
  </si>
  <si>
    <t>T3vsT2prob</t>
  </si>
  <si>
    <t>T3vsT2_rr</t>
  </si>
  <si>
    <t>T3vsT2_lcl_rr</t>
  </si>
  <si>
    <t>T3vsT2_ucl_rr</t>
  </si>
  <si>
    <t>T3statsig</t>
  </si>
  <si>
    <t>T3vsT2statsig</t>
  </si>
  <si>
    <t>T3suppress</t>
  </si>
  <si>
    <t>T3annual_count</t>
  </si>
  <si>
    <t>a</t>
  </si>
  <si>
    <t>b</t>
  </si>
  <si>
    <t>(1,2,3)</t>
  </si>
  <si>
    <t>(1,3)</t>
  </si>
  <si>
    <t>Wpg NCs</t>
  </si>
  <si>
    <t>Zones</t>
  </si>
  <si>
    <t>PT</t>
  </si>
  <si>
    <t>Wpg CAs</t>
  </si>
  <si>
    <t>Order</t>
  </si>
  <si>
    <t>Compare Rural Trends T2 vs T1</t>
  </si>
  <si>
    <t>Compare Urban Trends T2 vs T1</t>
  </si>
  <si>
    <t>Linear Trend For Rural Time 3</t>
  </si>
  <si>
    <t>Compare Rural Trends T3 vs T2</t>
  </si>
  <si>
    <t>Linear Trend For Urban Time 3</t>
  </si>
  <si>
    <t>Compare Urban Trends T3 vs T2</t>
  </si>
  <si>
    <t xml:space="preserve">Note: Comparisons to MB averages use threshold p&lt;0.01; all other comparisons use p&lt;0.05. </t>
  </si>
  <si>
    <t>T1_trend</t>
  </si>
  <si>
    <t>T1_trend_rr</t>
  </si>
  <si>
    <t>T1_lcl_trend_rr</t>
  </si>
  <si>
    <t>T1_ucl_trend_rr</t>
  </si>
  <si>
    <t>T1prob_trend</t>
  </si>
  <si>
    <t>T2_trend</t>
  </si>
  <si>
    <t>T2_trend_rr</t>
  </si>
  <si>
    <t>T2_lcl_trend_rr</t>
  </si>
  <si>
    <t>T2_ucl_trend_rr</t>
  </si>
  <si>
    <t>T2prob_trend</t>
  </si>
  <si>
    <t>T3_trend</t>
  </si>
  <si>
    <t>T3_trend_rr</t>
  </si>
  <si>
    <t>T3_lcl_trend_rr</t>
  </si>
  <si>
    <t>T3_ucl_trend_rr</t>
  </si>
  <si>
    <t>T3prob_trend</t>
  </si>
  <si>
    <t>T3vsT2_trend</t>
  </si>
  <si>
    <t>T2vsT1_trend</t>
  </si>
  <si>
    <t>T1_trend_statsig</t>
  </si>
  <si>
    <t>T2_trend_statsig</t>
  </si>
  <si>
    <t>T3_trend_statsig</t>
  </si>
  <si>
    <t>1,2,3</t>
  </si>
  <si>
    <t>Original data row</t>
  </si>
  <si>
    <t>r</t>
  </si>
  <si>
    <t>(3,b)</t>
  </si>
  <si>
    <t>urban trend</t>
  </si>
  <si>
    <t>rural trend</t>
  </si>
  <si>
    <t>urban change over time</t>
  </si>
  <si>
    <t>rural change over time</t>
  </si>
  <si>
    <t>Rural: Linear Trend, Time Period 1</t>
  </si>
  <si>
    <t>Rural: Linear Trend, Time Period 2</t>
  </si>
  <si>
    <t>Rural: Linear Trend, Time Period 3</t>
  </si>
  <si>
    <t>Urban: Linear Trend, Time Period 1</t>
  </si>
  <si>
    <t>Urban: Linear Trend, Time Period 2</t>
  </si>
  <si>
    <t>Urban: Linear Trend, Time Period 3</t>
  </si>
  <si>
    <t>Rural: Trends, Time Period 2 vs. 1</t>
  </si>
  <si>
    <t>Rural: Trends, Time Period 3 vs. 2</t>
  </si>
  <si>
    <t>Urban: Trends, Time Period 2 vs. 1</t>
  </si>
  <si>
    <t>Urban: Trends, Time Period 3 vs. 2</t>
  </si>
  <si>
    <t>Probability</t>
  </si>
  <si>
    <t>Statistical Tests</t>
  </si>
  <si>
    <t>Fort Garry</t>
  </si>
  <si>
    <t>Assiniboine South</t>
  </si>
  <si>
    <t>St. Boniface</t>
  </si>
  <si>
    <t>St. Vital</t>
  </si>
  <si>
    <t>Transcona</t>
  </si>
  <si>
    <t>Seven Oaks</t>
  </si>
  <si>
    <t>River Heights</t>
  </si>
  <si>
    <t>River East</t>
  </si>
  <si>
    <t>Inkster</t>
  </si>
  <si>
    <t>St. James-Assiniboia</t>
  </si>
  <si>
    <t>Downtown</t>
  </si>
  <si>
    <t>Point Douglas</t>
  </si>
  <si>
    <t>Winnipeg City</t>
  </si>
  <si>
    <t>Churchill</t>
  </si>
  <si>
    <t>Fort Garry S</t>
  </si>
  <si>
    <t>Fort Garry N</t>
  </si>
  <si>
    <t>St. Boniface E</t>
  </si>
  <si>
    <t>St. Boniface W</t>
  </si>
  <si>
    <t>St. Vital S</t>
  </si>
  <si>
    <t>St. Vital N</t>
  </si>
  <si>
    <t>Seven Oaks W</t>
  </si>
  <si>
    <t>Seven Oaks N</t>
  </si>
  <si>
    <t>Seven Oaks E</t>
  </si>
  <si>
    <t>River Heights W</t>
  </si>
  <si>
    <t>River Heights E</t>
  </si>
  <si>
    <t>River East N</t>
  </si>
  <si>
    <t>River East E</t>
  </si>
  <si>
    <t>River East W</t>
  </si>
  <si>
    <t>River East S</t>
  </si>
  <si>
    <t>Inkster W</t>
  </si>
  <si>
    <t>Inkster E</t>
  </si>
  <si>
    <t>St. James-Assiniboia W</t>
  </si>
  <si>
    <t>St. James-Assiniboia E</t>
  </si>
  <si>
    <t>Downtown W</t>
  </si>
  <si>
    <t>Downtown E</t>
  </si>
  <si>
    <t>Point Douglas N</t>
  </si>
  <si>
    <t>Point Douglas S</t>
  </si>
  <si>
    <t>MacDonald</t>
  </si>
  <si>
    <t>Tache</t>
  </si>
  <si>
    <t>Hanover</t>
  </si>
  <si>
    <t>Altona</t>
  </si>
  <si>
    <t>Stanley</t>
  </si>
  <si>
    <t>Morden</t>
  </si>
  <si>
    <t>Steinbach</t>
  </si>
  <si>
    <t>Grey</t>
  </si>
  <si>
    <t>Carman</t>
  </si>
  <si>
    <t>Rural East</t>
  </si>
  <si>
    <t>Morris</t>
  </si>
  <si>
    <t>Red River South</t>
  </si>
  <si>
    <t>Winkler</t>
  </si>
  <si>
    <t>Rural Portage</t>
  </si>
  <si>
    <t>City of Portage</t>
  </si>
  <si>
    <t>Seven Regions</t>
  </si>
  <si>
    <t>Roland and Thompson</t>
  </si>
  <si>
    <t>Niverville and Richot</t>
  </si>
  <si>
    <t>Ste Anne and LaBroquerie</t>
  </si>
  <si>
    <t>St. Pierre and DeSalaberry</t>
  </si>
  <si>
    <t>Lorne, Louise and Pembina</t>
  </si>
  <si>
    <t>Cartier and St.François Xavier</t>
  </si>
  <si>
    <t>Springfield</t>
  </si>
  <si>
    <t>St. Clements</t>
  </si>
  <si>
    <t>Whiteshell</t>
  </si>
  <si>
    <t>Gimli</t>
  </si>
  <si>
    <t>Beausejour</t>
  </si>
  <si>
    <t>St. Laurent</t>
  </si>
  <si>
    <t>Selkirk</t>
  </si>
  <si>
    <t>Northern Remote</t>
  </si>
  <si>
    <t>Pinawa and Lac du Bonnet</t>
  </si>
  <si>
    <t>Winnipeg Beach and St. Andrews</t>
  </si>
  <si>
    <t>Arborg and Riverton</t>
  </si>
  <si>
    <t>Stonewall and Teulon</t>
  </si>
  <si>
    <t>Fisher and Peguis</t>
  </si>
  <si>
    <t>Eriksdale and Ashern</t>
  </si>
  <si>
    <t>Powerview and Pine Falls</t>
  </si>
  <si>
    <t>Spruce Woods</t>
  </si>
  <si>
    <t>Whitemud</t>
  </si>
  <si>
    <t>Turtle Mountain</t>
  </si>
  <si>
    <t>Riding Mountain</t>
  </si>
  <si>
    <t>Duck Mountain</t>
  </si>
  <si>
    <t>Little Saskatchewan</t>
  </si>
  <si>
    <t>Souris River</t>
  </si>
  <si>
    <t>Asessippi</t>
  </si>
  <si>
    <t>Dauphin</t>
  </si>
  <si>
    <t>Swan River</t>
  </si>
  <si>
    <t>Agassiz Mountain</t>
  </si>
  <si>
    <t>Porcupine Mountain</t>
  </si>
  <si>
    <t>Brandon Downtown</t>
  </si>
  <si>
    <t>Brandon East End</t>
  </si>
  <si>
    <t>Brandon North Hill</t>
  </si>
  <si>
    <t>Brandon West End</t>
  </si>
  <si>
    <t>Gillam, Fox Lake Cree Nation</t>
  </si>
  <si>
    <t>Label 2 rural</t>
  </si>
  <si>
    <t>Label 2 urban</t>
  </si>
  <si>
    <t>Cross Lake/Cross Lake First Nation</t>
  </si>
  <si>
    <t>Norway House/Norway Hourse Cree Nation</t>
  </si>
  <si>
    <t>Nelson House/Nisichawayasihk Cree Nation</t>
  </si>
  <si>
    <t>Shamattawa, York Factory, Tataskweyak Cree Nation (Split Lake)</t>
  </si>
  <si>
    <t>Island Lake/Garden Hill Frist Nation, Red Sucker Lake/Red Sucker Lake First Nation, St. Theresa Point First Nation, Wasagamack First Nation</t>
  </si>
  <si>
    <t>Pukatawagan/Mathias Colomb Cree Nation</t>
  </si>
  <si>
    <t>The Pas/Opaskwayak Cree Nation, Kelsey</t>
  </si>
  <si>
    <t>Flin Flon, Snow Lake, Cranberry Portage, Sherridon/Cold Lake</t>
  </si>
  <si>
    <t>Thompson, Mystery Lake</t>
  </si>
  <si>
    <t>Grand Rapids/Misipawistik Cree Nation, Moose Lake/Mosahiken Cree Nation, Easterville/Chemawawin Cree Nation</t>
  </si>
  <si>
    <t>Bunibonibee (Oxford House) Cree Nation, Manto Sipi (God's River) Cree Nation, God's Lake Narrows/God's Lake First Nation</t>
  </si>
  <si>
    <t>Sayisi Dene (Tadoule Lake) First Nation, Brochet/Barren Lands First Nation, Northlands (Lac Brochet) First Nation</t>
  </si>
  <si>
    <t>Thicket Portage, Pikwitonei, Wabowden, Ilford/War Lake First Nation, Cormorant</t>
  </si>
  <si>
    <t>Lynn Lake/Marcel Colomb First Nation, Leaf Rapids, O-Pipon-Na-Piwin (South Indian Lake) Cree Nation, Pickerel Narrows/Granville Lake</t>
  </si>
  <si>
    <t>Brandon South End</t>
  </si>
  <si>
    <t>Tier 1 Y-axis</t>
  </si>
  <si>
    <t>Tier 2 Y-axis</t>
  </si>
  <si>
    <t>Column D</t>
  </si>
  <si>
    <t>Column U</t>
  </si>
  <si>
    <t>Column AL</t>
  </si>
  <si>
    <t>Original data reference</t>
  </si>
  <si>
    <t>Original data column BN</t>
  </si>
  <si>
    <t>BO</t>
  </si>
  <si>
    <t>BP</t>
  </si>
  <si>
    <t>BN9</t>
  </si>
  <si>
    <t>BN14</t>
  </si>
  <si>
    <t>BO9</t>
  </si>
  <si>
    <t>BP9</t>
  </si>
  <si>
    <t>BP14</t>
  </si>
  <si>
    <t>BO14</t>
  </si>
  <si>
    <t>BQ9</t>
  </si>
  <si>
    <t xml:space="preserve"> (b)BR9</t>
  </si>
  <si>
    <t>BQ14</t>
  </si>
  <si>
    <t>BR14</t>
  </si>
  <si>
    <t>Suppress</t>
  </si>
  <si>
    <t>R1
(Lowest)</t>
  </si>
  <si>
    <t>Rural R5
(Highest)</t>
  </si>
  <si>
    <t>U1
(Lowest)</t>
  </si>
  <si>
    <t>Urban U5
(Highest)</t>
  </si>
  <si>
    <t>Regions</t>
  </si>
  <si>
    <t>s    Data suppressed due to small numbers</t>
  </si>
  <si>
    <t>suppression</t>
  </si>
  <si>
    <t>Column BS</t>
  </si>
  <si>
    <t>Column BU</t>
  </si>
  <si>
    <t>Column BT</t>
  </si>
  <si>
    <t>IMPORTANT: If any cell in the "suppression" columns shows "s", then delete the contents (or right-click and select "clear contents") of the appropriate adjusted rate cell.</t>
  </si>
  <si>
    <t>(1,2,3,a)</t>
  </si>
  <si>
    <t>(1,2,3,b)</t>
  </si>
  <si>
    <t>(2,3)</t>
  </si>
  <si>
    <t>(1,2,3,a,b)</t>
  </si>
  <si>
    <t>(2,3,a)</t>
  </si>
  <si>
    <t>(1,3,a,b)</t>
  </si>
  <si>
    <t>(2,3,a,b)</t>
  </si>
  <si>
    <t>(2,3,b)</t>
  </si>
  <si>
    <t>(a,b)</t>
  </si>
  <si>
    <t>(1,b)</t>
  </si>
  <si>
    <t>(b)</t>
  </si>
  <si>
    <t>(a)</t>
  </si>
  <si>
    <t>(1,a,b)</t>
  </si>
  <si>
    <t>(1,2,b)</t>
  </si>
  <si>
    <t>(2,a,b)</t>
  </si>
  <si>
    <t>(1,a)</t>
  </si>
  <si>
    <t>(1,3,a)</t>
  </si>
  <si>
    <t>(1,2,a)</t>
  </si>
  <si>
    <t>Crude and Age &amp; Sex Adjusted Continuity of Care by Income Quintile, 2010/11-2012/13, 2015/16-2017/18 &amp; 2020/21-2022/23, all residents with 3+ visits in 3 years</t>
  </si>
  <si>
    <t>Linear Trend For Rural Time 1</t>
  </si>
  <si>
    <t>1,2</t>
  </si>
  <si>
    <t>Linear Trend For Urban Time 1</t>
  </si>
  <si>
    <t>2010-11-2012/13</t>
  </si>
  <si>
    <t>2015/16-2017/18</t>
  </si>
  <si>
    <t>2020/21-2022/23</t>
  </si>
  <si>
    <t>Adjusted Rate (2010/11-2012/13)</t>
  </si>
  <si>
    <t>Adjusted Rate (2015/16-2017/18)</t>
  </si>
  <si>
    <t>Adjusted Rate (2020/21-2022/23)</t>
  </si>
  <si>
    <t>Count
(2010/11-2012/13)</t>
  </si>
  <si>
    <t>Count
(2015/16-2017/18)</t>
  </si>
  <si>
    <t>Count
(2020/21-2022/23)</t>
  </si>
  <si>
    <t>2010/11-2012/13</t>
  </si>
  <si>
    <t>Crude and Age &amp; Sex Adjusted Annual HbA1c Lab Test Rates by Regions, 2011/12, 2016/17 &amp; 2021/22(ref), all residents with 3+ visits in 3 years</t>
  </si>
  <si>
    <t xml:space="preserve">date:   December 5, 2024 </t>
  </si>
  <si>
    <t>Community Area</t>
  </si>
  <si>
    <t>Neighborhood Cluster</t>
  </si>
  <si>
    <t>District</t>
  </si>
  <si>
    <t>Health Region</t>
  </si>
  <si>
    <t>Crude Score
(2010/11-2012/13)</t>
  </si>
  <si>
    <t>Adjusted Score
(2010/11-2012/13)</t>
  </si>
  <si>
    <t>Crude Score
(2015/16-2017/18)</t>
  </si>
  <si>
    <t>Adjusted Score
(2015/16-2017/18)</t>
  </si>
  <si>
    <t>Crude Score
(2020/21-2022/23)</t>
  </si>
  <si>
    <t>Adjusted Score
(2020/21-2022/23)</t>
  </si>
  <si>
    <t>Count and index scores (all ages)</t>
  </si>
  <si>
    <t xml:space="preserve">Continuity of Care index Counts, Crude Scores, and Adjusted Scores by Health Region, 2010/11-2012/13, 2015/16-2017/18, and 2020/21-2022/23
</t>
  </si>
  <si>
    <t xml:space="preserve">Continuity of Care index Counts, Crude Scores, and Adjusted Scores by Winnipeg Community Area, 2010/11-2012/13, 2015/16-2017/18, and 2020/21-2022/23
</t>
  </si>
  <si>
    <t xml:space="preserve">Continuity of Care index Counts, Crude Scores, and Adjusted Scores by Winnipeg Neighbourhood Cluster, 2010/11-2012/13, 2015/16-2017/18, and 2020/21-2022/23
</t>
  </si>
  <si>
    <t xml:space="preserve">Continuity of Care index Counts, Crude Scores, and Adjusted Scores by District in Southern Health-Santé Sud, 2010/11-2012/13, 2015/16-2017/18, and 2020/21-2022/23
</t>
  </si>
  <si>
    <t xml:space="preserve">Continuity of Care index Counts, Crude Scores, and Adjusted Scores by District in Interlake-Eastern RHA, 2010/11-2012/13, 2015/16-2017/18, and 2020/21-2022/23
</t>
  </si>
  <si>
    <t xml:space="preserve">Continuity of Care index Counts, Crude Scores, and Adjusted Scores by District in Prairie Mountain, 2010/11-2012/13, 2015/16-2017/18, and 2020/21-2022/23
</t>
  </si>
  <si>
    <t xml:space="preserve">Continuity of Care index Counts, Crude Scores, and Adjusted Scores by District in Northern Health Region, 2010/11-2012/13, 2015/16-2017/18, and 2020/21-2022/23
</t>
  </si>
  <si>
    <t xml:space="preserve">Adjusted Scores of Continuity of Care Index by Income Quintile, 2010/11-2012/13, 2015/16-2017/18, and 2020/21-2022/23
</t>
  </si>
  <si>
    <t>Age- and sex-adjusted index scores (all ages)</t>
  </si>
  <si>
    <t xml:space="preserve">date: September 19, 2025 </t>
  </si>
  <si>
    <t>If you require this document in a different accessible format, please contact us: by phone at 204-789-3819 or by email at info@cpe.umanitoba.ca.</t>
  </si>
  <si>
    <t>End of worksheet</t>
  </si>
  <si>
    <t xml:space="preserve">Statistical Tests for Adjusted Scores of Continuity of Care Index by Income Quintile, 2010/11-2012/13, 2015/16-2017/18, and 2020/21-2022/23
</t>
  </si>
  <si>
    <t>bold = statistically significant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</si>
</sst>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43" formatCode="_(* #,##0.00_);_(* \(#,##0.00\);_(* &quot;-&quot;??_);_(@_)"/>
    <numFmt numFmtId="164" formatCode="0.0000"/>
    <numFmt numFmtId="165" formatCode="[$-409]d\-mmm\-yy;@"/>
    <numFmt numFmtId="166" formatCode="_(* #,##0_);_(* \(#,##0\);_(* &quot;-&quot;??_);_(@_)"/>
  </numFmts>
  <fonts count="46" x14ac:knownFonts="1">
    <font>
      <sz val="11"/>
      <color theme="1"/>
      <name val="Calibri"/>
      <family val="2"/>
      <scheme val="minor"/>
    </font>
    <font>
      <sz val="10"/>
      <color theme="1"/>
      <name val="Arial"/>
      <family val="2"/>
    </font>
    <font>
      <sz val="10"/>
      <color theme="1"/>
      <name val="Arial"/>
      <family val="2"/>
    </font>
    <font>
      <b/>
      <sz val="11"/>
      <color theme="1"/>
      <name val="Calibri"/>
      <family val="2"/>
      <scheme val="minor"/>
    </font>
    <font>
      <sz val="10"/>
      <color theme="1"/>
      <name val="Arial"/>
      <family val="2"/>
    </font>
    <font>
      <b/>
      <sz val="10"/>
      <color theme="1"/>
      <name val="Arial"/>
      <family val="2"/>
    </font>
    <font>
      <b/>
      <sz val="18"/>
      <color theme="3"/>
      <name val="Cambria"/>
      <family val="2"/>
      <scheme val="major"/>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sz val="10"/>
      <color theme="0"/>
      <name val="Arial"/>
      <family val="2"/>
    </font>
    <font>
      <sz val="10"/>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sz val="12"/>
      <name val="Aptos"/>
      <family val="2"/>
    </font>
    <font>
      <i/>
      <sz val="10"/>
      <name val="Aptos"/>
      <family val="2"/>
    </font>
    <font>
      <sz val="8"/>
      <name val="Calibri"/>
      <family val="2"/>
      <scheme val="minor"/>
    </font>
    <font>
      <b/>
      <sz val="11"/>
      <name val="Calibri"/>
      <family val="2"/>
      <scheme val="minor"/>
    </font>
    <font>
      <sz val="11"/>
      <name val="Calibri"/>
      <family val="2"/>
      <scheme val="minor"/>
    </font>
    <font>
      <b/>
      <sz val="12"/>
      <name val="Arial"/>
      <family val="2"/>
    </font>
    <font>
      <sz val="11"/>
      <color theme="1"/>
      <name val="Arial"/>
      <family val="2"/>
    </font>
    <font>
      <b/>
      <sz val="11"/>
      <color theme="1"/>
      <name val="Arial"/>
      <family val="2"/>
    </font>
    <font>
      <sz val="12"/>
      <color theme="1"/>
      <name val="Arial"/>
      <family val="2"/>
    </font>
    <font>
      <b/>
      <sz val="12"/>
      <color theme="1"/>
      <name val="Arial"/>
      <family val="2"/>
    </font>
    <font>
      <sz val="12"/>
      <name val="Arial"/>
      <family val="2"/>
    </font>
    <font>
      <sz val="12"/>
      <color rgb="FF262626"/>
      <name val="Arial"/>
      <family val="2"/>
    </font>
    <font>
      <b/>
      <sz val="12"/>
      <color theme="0"/>
      <name val="Arial"/>
      <family val="2"/>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FFF00"/>
        <bgColor indexed="64"/>
      </patternFill>
    </fill>
    <fill>
      <patternFill patternType="solid">
        <fgColor theme="7"/>
        <bgColor indexed="64"/>
      </patternFill>
    </fill>
    <fill>
      <patternFill patternType="solid">
        <fgColor theme="3"/>
        <bgColor indexed="64"/>
      </patternFill>
    </fill>
    <fill>
      <patternFill patternType="solid">
        <fgColor theme="7" tint="0.59999389629810485"/>
        <bgColor indexed="64"/>
      </patternFill>
    </fill>
    <fill>
      <patternFill patternType="solid">
        <fgColor theme="6"/>
        <bgColor indexed="64"/>
      </patternFill>
    </fill>
    <fill>
      <patternFill patternType="solid">
        <fgColor theme="2" tint="0.79998168889431442"/>
        <bgColor indexed="64"/>
      </patternFill>
    </fill>
    <fill>
      <patternFill patternType="solid">
        <fgColor theme="0" tint="-4.9989318521683403E-2"/>
        <bgColor indexed="64"/>
      </patternFill>
    </fill>
    <fill>
      <patternFill patternType="solid">
        <fgColor theme="3" tint="-0.249977111117893"/>
        <bgColor indexed="64"/>
      </patternFill>
    </fill>
  </fills>
  <borders count="3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857D"/>
      </left>
      <right style="thin">
        <color rgb="FF00857D"/>
      </right>
      <top/>
      <bottom/>
      <diagonal/>
    </border>
    <border>
      <left style="thin">
        <color theme="7"/>
      </left>
      <right style="thin">
        <color theme="7"/>
      </right>
      <top/>
      <bottom/>
      <diagonal/>
    </border>
    <border>
      <left/>
      <right/>
      <top/>
      <bottom style="thin">
        <color theme="7"/>
      </bottom>
      <diagonal/>
    </border>
    <border>
      <left style="thin">
        <color indexed="64"/>
      </left>
      <right style="thin">
        <color indexed="64"/>
      </right>
      <top style="thin">
        <color indexed="64"/>
      </top>
      <bottom style="thin">
        <color indexed="64"/>
      </bottom>
      <diagonal/>
    </border>
    <border>
      <left style="thin">
        <color theme="7"/>
      </left>
      <right style="thin">
        <color theme="7"/>
      </right>
      <top style="thin">
        <color theme="7"/>
      </top>
      <bottom style="thin">
        <color theme="7"/>
      </bottom>
      <diagonal/>
    </border>
    <border>
      <left style="thin">
        <color theme="0"/>
      </left>
      <right style="thin">
        <color theme="0"/>
      </right>
      <top style="thin">
        <color theme="7"/>
      </top>
      <bottom style="thin">
        <color theme="7"/>
      </bottom>
      <diagonal/>
    </border>
    <border>
      <left style="thin">
        <color theme="0"/>
      </left>
      <right style="thin">
        <color theme="0"/>
      </right>
      <top/>
      <bottom style="thin">
        <color theme="7"/>
      </bottom>
      <diagonal/>
    </border>
    <border>
      <left style="thin">
        <color theme="7"/>
      </left>
      <right style="thin">
        <color theme="0"/>
      </right>
      <top style="thin">
        <color theme="7"/>
      </top>
      <bottom style="thin">
        <color theme="7"/>
      </bottom>
      <diagonal/>
    </border>
    <border>
      <left style="thin">
        <color theme="0"/>
      </left>
      <right style="thin">
        <color theme="7"/>
      </right>
      <top style="thin">
        <color theme="7"/>
      </top>
      <bottom style="thin">
        <color theme="7"/>
      </bottom>
      <diagonal/>
    </border>
    <border>
      <left/>
      <right style="thin">
        <color theme="0"/>
      </right>
      <top/>
      <bottom style="thin">
        <color theme="7"/>
      </bottom>
      <diagonal/>
    </border>
    <border>
      <left style="thin">
        <color theme="0"/>
      </left>
      <right/>
      <top/>
      <bottom style="thin">
        <color theme="7"/>
      </bottom>
      <diagonal/>
    </border>
    <border>
      <left/>
      <right style="thin">
        <color rgb="FF00857D"/>
      </right>
      <top/>
      <bottom/>
      <diagonal/>
    </border>
    <border>
      <left style="thin">
        <color theme="7"/>
      </left>
      <right/>
      <top/>
      <bottom/>
      <diagonal/>
    </border>
    <border>
      <left/>
      <right style="thin">
        <color theme="0"/>
      </right>
      <top style="thin">
        <color theme="7"/>
      </top>
      <bottom/>
      <diagonal/>
    </border>
    <border>
      <left style="thin">
        <color theme="0"/>
      </left>
      <right style="thin">
        <color theme="0"/>
      </right>
      <top style="thin">
        <color theme="7"/>
      </top>
      <bottom/>
      <diagonal/>
    </border>
    <border>
      <left style="thin">
        <color theme="0"/>
      </left>
      <right/>
      <top style="thin">
        <color theme="7"/>
      </top>
      <bottom/>
      <diagonal/>
    </border>
    <border>
      <left style="thin">
        <color theme="7"/>
      </left>
      <right style="thin">
        <color theme="0"/>
      </right>
      <top style="thin">
        <color theme="7"/>
      </top>
      <bottom style="thin">
        <color theme="0"/>
      </bottom>
      <diagonal/>
    </border>
    <border>
      <left style="thin">
        <color theme="0"/>
      </left>
      <right style="thin">
        <color theme="0"/>
      </right>
      <top style="thin">
        <color theme="7"/>
      </top>
      <bottom style="thin">
        <color theme="0"/>
      </bottom>
      <diagonal/>
    </border>
    <border>
      <left style="thin">
        <color theme="0"/>
      </left>
      <right style="thin">
        <color theme="7"/>
      </right>
      <top style="thin">
        <color theme="7"/>
      </top>
      <bottom style="thin">
        <color theme="0"/>
      </bottom>
      <diagonal/>
    </border>
    <border>
      <left style="thin">
        <color theme="7"/>
      </left>
      <right style="thin">
        <color theme="0"/>
      </right>
      <top style="thin">
        <color theme="0"/>
      </top>
      <bottom style="thin">
        <color theme="7"/>
      </bottom>
      <diagonal/>
    </border>
    <border>
      <left style="thin">
        <color theme="0"/>
      </left>
      <right style="thin">
        <color theme="0"/>
      </right>
      <top style="thin">
        <color theme="0"/>
      </top>
      <bottom style="thin">
        <color theme="7"/>
      </bottom>
      <diagonal/>
    </border>
    <border>
      <left style="thin">
        <color theme="0"/>
      </left>
      <right style="thin">
        <color theme="7"/>
      </right>
      <top style="thin">
        <color theme="0"/>
      </top>
      <bottom style="thin">
        <color theme="7"/>
      </bottom>
      <diagonal/>
    </border>
  </borders>
  <cellStyleXfs count="108">
    <xf numFmtId="0" fontId="0" fillId="0" borderId="0"/>
    <xf numFmtId="0" fontId="6" fillId="0" borderId="0" applyNumberFormat="0" applyFill="0" applyBorder="0" applyAlignment="0" applyProtection="0"/>
    <xf numFmtId="0" fontId="38" fillId="0" borderId="0" applyNumberFormat="0" applyFill="0" applyAlignment="0" applyProtection="0"/>
    <xf numFmtId="0" fontId="33" fillId="0" borderId="0" applyNumberFormat="0" applyFill="0" applyAlignment="0" applyProtection="0"/>
    <xf numFmtId="0" fontId="7" fillId="0" borderId="3" applyNumberFormat="0" applyFill="0" applyAlignment="0" applyProtection="0"/>
    <xf numFmtId="0" fontId="7" fillId="0" borderId="0" applyNumberFormat="0" applyFill="0" applyBorder="0" applyAlignment="0" applyProtection="0"/>
    <xf numFmtId="0" fontId="8" fillId="2" borderId="0" applyNumberFormat="0" applyBorder="0" applyAlignment="0" applyProtection="0"/>
    <xf numFmtId="0" fontId="9" fillId="3" borderId="0" applyNumberFormat="0" applyBorder="0" applyAlignment="0" applyProtection="0"/>
    <xf numFmtId="0" fontId="10" fillId="4" borderId="0" applyNumberFormat="0" applyBorder="0" applyAlignment="0" applyProtection="0"/>
    <xf numFmtId="0" fontId="11" fillId="5" borderId="4" applyNumberFormat="0" applyAlignment="0" applyProtection="0"/>
    <xf numFmtId="0" fontId="12" fillId="6" borderId="5" applyNumberFormat="0" applyAlignment="0" applyProtection="0"/>
    <xf numFmtId="0" fontId="13" fillId="6" borderId="4" applyNumberFormat="0" applyAlignment="0" applyProtection="0"/>
    <xf numFmtId="0" fontId="14" fillId="0" borderId="6" applyNumberFormat="0" applyFill="0" applyAlignment="0" applyProtection="0"/>
    <xf numFmtId="0" fontId="15" fillId="7" borderId="7" applyNumberFormat="0" applyAlignment="0" applyProtection="0"/>
    <xf numFmtId="0" fontId="16" fillId="0" borderId="0" applyNumberFormat="0" applyFill="0" applyBorder="0" applyAlignment="0" applyProtection="0"/>
    <xf numFmtId="0" fontId="34" fillId="0" borderId="0" applyNumberFormat="0" applyFill="0" applyBorder="0" applyAlignment="0" applyProtection="0"/>
    <xf numFmtId="0" fontId="5" fillId="0" borderId="9" applyNumberFormat="0" applyFill="0" applyAlignment="0" applyProtection="0"/>
    <xf numFmtId="0" fontId="17"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7" fillId="32" borderId="0" applyNumberFormat="0" applyBorder="0" applyAlignment="0" applyProtection="0"/>
    <xf numFmtId="0" fontId="2" fillId="0" borderId="0"/>
    <xf numFmtId="0" fontId="2" fillId="8" borderId="8" applyNumberFormat="0" applyFont="0" applyAlignment="0" applyProtection="0"/>
    <xf numFmtId="0" fontId="18" fillId="0" borderId="0"/>
    <xf numFmtId="9" fontId="18" fillId="0" borderId="0" applyFont="0" applyFill="0" applyBorder="0" applyAlignment="0" applyProtection="0"/>
    <xf numFmtId="0" fontId="1" fillId="0" borderId="0"/>
    <xf numFmtId="0" fontId="1" fillId="8" borderId="8" applyNumberFormat="0" applyFont="0" applyAlignment="0" applyProtection="0"/>
    <xf numFmtId="0" fontId="1" fillId="11"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9" fillId="8" borderId="8" applyNumberFormat="0" applyFont="0" applyAlignment="0" applyProtection="0"/>
    <xf numFmtId="0" fontId="20" fillId="0" borderId="1" applyNumberFormat="0" applyFill="0" applyAlignment="0" applyProtection="0"/>
    <xf numFmtId="0" fontId="21" fillId="0" borderId="2" applyNumberFormat="0" applyFill="0" applyAlignment="0" applyProtection="0"/>
    <xf numFmtId="0" fontId="22" fillId="0" borderId="3" applyNumberFormat="0" applyFill="0" applyAlignment="0" applyProtection="0"/>
    <xf numFmtId="0" fontId="22" fillId="0" borderId="0" applyNumberFormat="0" applyFill="0" applyBorder="0" applyAlignment="0" applyProtection="0"/>
    <xf numFmtId="0" fontId="23" fillId="2" borderId="0" applyNumberFormat="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4" applyNumberFormat="0" applyAlignment="0" applyProtection="0"/>
    <xf numFmtId="0" fontId="27" fillId="6" borderId="5" applyNumberFormat="0" applyAlignment="0" applyProtection="0"/>
    <xf numFmtId="0" fontId="28" fillId="6" borderId="4" applyNumberFormat="0" applyAlignment="0" applyProtection="0"/>
    <xf numFmtId="0" fontId="29" fillId="0" borderId="6" applyNumberFormat="0" applyFill="0" applyAlignment="0" applyProtection="0"/>
    <xf numFmtId="0" fontId="30" fillId="7" borderId="7" applyNumberFormat="0" applyAlignment="0" applyProtection="0"/>
    <xf numFmtId="0" fontId="31" fillId="0" borderId="0" applyNumberFormat="0" applyFill="0" applyBorder="0" applyAlignment="0" applyProtection="0"/>
    <xf numFmtId="0" fontId="43" fillId="0" borderId="0" applyNumberFormat="0" applyFill="0" applyBorder="0" applyProtection="0">
      <alignment vertical="center"/>
    </xf>
    <xf numFmtId="0" fontId="3" fillId="0" borderId="9" applyNumberFormat="0" applyFill="0" applyAlignment="0" applyProtection="0"/>
    <xf numFmtId="0" fontId="32" fillId="9" borderId="0" applyNumberFormat="0" applyBorder="0" applyAlignment="0" applyProtection="0"/>
    <xf numFmtId="0" fontId="19" fillId="11" borderId="0" applyNumberFormat="0" applyBorder="0" applyAlignment="0" applyProtection="0"/>
    <xf numFmtId="0" fontId="32" fillId="12" borderId="0" applyNumberFormat="0" applyBorder="0" applyAlignment="0" applyProtection="0"/>
    <xf numFmtId="0" fontId="3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32" fillId="32" borderId="0" applyNumberFormat="0" applyBorder="0" applyAlignment="0" applyProtection="0"/>
    <xf numFmtId="0" fontId="45" fillId="35" borderId="14">
      <alignment horizontal="center" vertical="center" wrapText="1"/>
    </xf>
    <xf numFmtId="49" fontId="45" fillId="35" borderId="17">
      <alignment horizontal="left" vertical="center" indent="1"/>
    </xf>
    <xf numFmtId="0" fontId="42" fillId="33" borderId="10" applyFill="0">
      <alignment horizontal="left" vertical="center" indent="1"/>
    </xf>
    <xf numFmtId="49" fontId="41" fillId="33" borderId="11" applyFill="0">
      <alignment horizontal="center" vertical="center"/>
    </xf>
    <xf numFmtId="0" fontId="38" fillId="0" borderId="0">
      <alignment vertical="center"/>
    </xf>
    <xf numFmtId="0" fontId="43" fillId="0" borderId="0">
      <alignment vertical="center"/>
    </xf>
    <xf numFmtId="3" fontId="41" fillId="33" borderId="11" applyFill="0">
      <alignment horizontal="right" vertical="center" indent="3"/>
    </xf>
    <xf numFmtId="2" fontId="41" fillId="33" borderId="11" applyFill="0">
      <alignment horizontal="right" vertical="center" indent="3"/>
    </xf>
    <xf numFmtId="3" fontId="45" fillId="35" borderId="15">
      <alignment horizontal="right" vertical="center" indent="3"/>
    </xf>
    <xf numFmtId="2" fontId="45" fillId="35" borderId="15">
      <alignment horizontal="right" vertical="center" indent="3"/>
    </xf>
    <xf numFmtId="0" fontId="45" fillId="35" borderId="15">
      <alignment horizontal="center" vertical="center" wrapText="1"/>
    </xf>
    <xf numFmtId="43" fontId="19" fillId="0" borderId="0" applyFont="0" applyFill="0" applyBorder="0" applyAlignment="0" applyProtection="0"/>
  </cellStyleXfs>
  <cellXfs count="123">
    <xf numFmtId="0" fontId="0" fillId="0" borderId="0" xfId="0"/>
    <xf numFmtId="0" fontId="43" fillId="0" borderId="0" xfId="101">
      <alignment vertical="center"/>
    </xf>
    <xf numFmtId="0" fontId="5" fillId="0" borderId="0" xfId="0" applyFont="1"/>
    <xf numFmtId="0" fontId="3" fillId="0" borderId="0" xfId="0" applyFont="1"/>
    <xf numFmtId="11" fontId="0" fillId="0" borderId="0" xfId="0" applyNumberFormat="1"/>
    <xf numFmtId="0" fontId="0" fillId="34" borderId="0" xfId="0" applyFill="1"/>
    <xf numFmtId="0" fontId="0" fillId="0" borderId="0" xfId="0" applyAlignment="1">
      <alignment horizontal="center"/>
    </xf>
    <xf numFmtId="0" fontId="5" fillId="0" borderId="0" xfId="0" applyFont="1" applyAlignment="1">
      <alignment horizontal="center"/>
    </xf>
    <xf numFmtId="0" fontId="4" fillId="0" borderId="0" xfId="0" applyFont="1" applyAlignment="1">
      <alignment horizontal="center"/>
    </xf>
    <xf numFmtId="49" fontId="0" fillId="0" borderId="0" xfId="0" applyNumberFormat="1"/>
    <xf numFmtId="0" fontId="3" fillId="34" borderId="0" xfId="0" applyFont="1" applyFill="1"/>
    <xf numFmtId="2" fontId="0" fillId="34" borderId="0" xfId="0" applyNumberFormat="1" applyFill="1"/>
    <xf numFmtId="2" fontId="0" fillId="0" borderId="0" xfId="0" applyNumberFormat="1"/>
    <xf numFmtId="2" fontId="1" fillId="0" borderId="0" xfId="0" applyNumberFormat="1" applyFont="1" applyAlignment="1">
      <alignment horizontal="center"/>
    </xf>
    <xf numFmtId="2" fontId="4" fillId="0" borderId="0" xfId="0" applyNumberFormat="1" applyFont="1" applyAlignment="1">
      <alignment horizontal="center"/>
    </xf>
    <xf numFmtId="2" fontId="5" fillId="0" borderId="0" xfId="0" applyNumberFormat="1" applyFont="1" applyAlignment="1">
      <alignment horizontal="center"/>
    </xf>
    <xf numFmtId="2" fontId="4" fillId="0" borderId="0" xfId="0" applyNumberFormat="1" applyFont="1" applyAlignment="1">
      <alignment horizontal="left"/>
    </xf>
    <xf numFmtId="2" fontId="5" fillId="0" borderId="0" xfId="0" applyNumberFormat="1" applyFont="1" applyAlignment="1">
      <alignment horizontal="left"/>
    </xf>
    <xf numFmtId="1" fontId="4" fillId="0" borderId="0" xfId="0" applyNumberFormat="1" applyFont="1" applyAlignment="1">
      <alignment horizontal="left"/>
    </xf>
    <xf numFmtId="1" fontId="5" fillId="0" borderId="0" xfId="0" applyNumberFormat="1" applyFont="1" applyAlignment="1">
      <alignment horizontal="left"/>
    </xf>
    <xf numFmtId="2" fontId="0" fillId="34" borderId="0" xfId="0" applyNumberFormat="1" applyFill="1" applyAlignment="1">
      <alignment horizontal="center"/>
    </xf>
    <xf numFmtId="2" fontId="0" fillId="0" borderId="0" xfId="0" applyNumberFormat="1" applyAlignment="1">
      <alignment horizontal="center"/>
    </xf>
    <xf numFmtId="0" fontId="0" fillId="34" borderId="0" xfId="0" applyFill="1" applyAlignment="1">
      <alignment horizontal="center"/>
    </xf>
    <xf numFmtId="0" fontId="1" fillId="34" borderId="0" xfId="0" applyFont="1" applyFill="1" applyAlignment="1">
      <alignment vertical="top"/>
    </xf>
    <xf numFmtId="2" fontId="0" fillId="0" borderId="0" xfId="0" applyNumberFormat="1" applyAlignment="1">
      <alignment horizontal="left"/>
    </xf>
    <xf numFmtId="11" fontId="3" fillId="0" borderId="0" xfId="0" applyNumberFormat="1" applyFont="1"/>
    <xf numFmtId="0" fontId="0" fillId="0" borderId="0" xfId="0" applyAlignment="1">
      <alignment horizontal="center" vertical="top"/>
    </xf>
    <xf numFmtId="0" fontId="3" fillId="0" borderId="13" xfId="0" applyFont="1" applyBorder="1" applyAlignment="1">
      <alignment horizontal="left"/>
    </xf>
    <xf numFmtId="0" fontId="0" fillId="0" borderId="13" xfId="0" applyBorder="1" applyAlignment="1">
      <alignment horizontal="center"/>
    </xf>
    <xf numFmtId="0" fontId="3" fillId="0" borderId="13" xfId="0" applyFont="1" applyBorder="1" applyAlignment="1">
      <alignment horizontal="center"/>
    </xf>
    <xf numFmtId="0" fontId="4" fillId="0" borderId="0" xfId="0" applyFont="1"/>
    <xf numFmtId="49" fontId="4" fillId="0" borderId="0" xfId="0" applyNumberFormat="1" applyFont="1"/>
    <xf numFmtId="49" fontId="5" fillId="0" borderId="0" xfId="0" applyNumberFormat="1" applyFont="1"/>
    <xf numFmtId="0" fontId="1" fillId="0" borderId="0" xfId="0" applyFont="1"/>
    <xf numFmtId="49" fontId="1" fillId="0" borderId="0" xfId="0" applyNumberFormat="1" applyFont="1"/>
    <xf numFmtId="0" fontId="1" fillId="0" borderId="0" xfId="45"/>
    <xf numFmtId="0" fontId="1" fillId="0" borderId="0" xfId="0" applyFont="1" applyAlignment="1">
      <alignment vertical="top"/>
    </xf>
    <xf numFmtId="0" fontId="5" fillId="0" borderId="0" xfId="0" applyFont="1" applyAlignment="1">
      <alignment horizontal="center" vertical="top"/>
    </xf>
    <xf numFmtId="0" fontId="1" fillId="0" borderId="0" xfId="0" applyFont="1" applyAlignment="1">
      <alignment horizontal="center" vertical="top"/>
    </xf>
    <xf numFmtId="0" fontId="3" fillId="0" borderId="13" xfId="0" applyFont="1" applyBorder="1"/>
    <xf numFmtId="0" fontId="0" fillId="40" borderId="13" xfId="0" applyFill="1" applyBorder="1"/>
    <xf numFmtId="0" fontId="5" fillId="0" borderId="0" xfId="0" applyFont="1" applyAlignment="1">
      <alignment horizontal="right"/>
    </xf>
    <xf numFmtId="0" fontId="1" fillId="0" borderId="0" xfId="0" applyFont="1" applyAlignment="1">
      <alignment horizontal="left"/>
    </xf>
    <xf numFmtId="0" fontId="3" fillId="0" borderId="0" xfId="0" applyFont="1" applyAlignment="1">
      <alignment horizontal="center"/>
    </xf>
    <xf numFmtId="0" fontId="0" fillId="0" borderId="13" xfId="0" applyBorder="1"/>
    <xf numFmtId="0" fontId="0" fillId="0" borderId="13" xfId="0" applyBorder="1" applyAlignment="1">
      <alignment horizontal="left"/>
    </xf>
    <xf numFmtId="0" fontId="1" fillId="0" borderId="0" xfId="0" applyFont="1" applyAlignment="1">
      <alignment wrapText="1"/>
    </xf>
    <xf numFmtId="2" fontId="0" fillId="34" borderId="0" xfId="0" applyNumberFormat="1" applyFill="1" applyAlignment="1">
      <alignment horizontal="left"/>
    </xf>
    <xf numFmtId="165" fontId="0" fillId="34" borderId="0" xfId="0" applyNumberFormat="1" applyFill="1"/>
    <xf numFmtId="15" fontId="0" fillId="34" borderId="0" xfId="0" applyNumberFormat="1" applyFill="1"/>
    <xf numFmtId="2" fontId="1" fillId="0" borderId="0" xfId="0" applyNumberFormat="1" applyFont="1" applyAlignment="1">
      <alignment horizontal="left"/>
    </xf>
    <xf numFmtId="1" fontId="5" fillId="0" borderId="0" xfId="0" applyNumberFormat="1" applyFont="1" applyAlignment="1">
      <alignment horizontal="right"/>
    </xf>
    <xf numFmtId="11" fontId="0" fillId="0" borderId="0" xfId="0" applyNumberFormat="1" applyAlignment="1">
      <alignment horizontal="center"/>
    </xf>
    <xf numFmtId="11" fontId="3" fillId="0" borderId="0" xfId="0" applyNumberFormat="1" applyFont="1" applyAlignment="1">
      <alignment horizontal="center"/>
    </xf>
    <xf numFmtId="166" fontId="0" fillId="34" borderId="0" xfId="107" applyNumberFormat="1" applyFont="1" applyFill="1" applyAlignment="1">
      <alignment horizontal="center" vertical="center"/>
    </xf>
    <xf numFmtId="0" fontId="36" fillId="34" borderId="0" xfId="0" applyFont="1" applyFill="1"/>
    <xf numFmtId="0" fontId="37" fillId="34" borderId="0" xfId="0" applyFont="1" applyFill="1"/>
    <xf numFmtId="0" fontId="5" fillId="34" borderId="0" xfId="0" applyFont="1" applyFill="1" applyAlignment="1">
      <alignment vertical="top"/>
    </xf>
    <xf numFmtId="0" fontId="39" fillId="0" borderId="0" xfId="0" applyFont="1"/>
    <xf numFmtId="0" fontId="40" fillId="0" borderId="0" xfId="0" applyFont="1"/>
    <xf numFmtId="0" fontId="42" fillId="0" borderId="0" xfId="0" applyFont="1"/>
    <xf numFmtId="0" fontId="41" fillId="0" borderId="0" xfId="0" applyFont="1" applyAlignment="1">
      <alignment vertical="center"/>
    </xf>
    <xf numFmtId="0" fontId="43" fillId="0" borderId="0" xfId="43" applyFont="1" applyAlignment="1">
      <alignment vertical="center"/>
    </xf>
    <xf numFmtId="0" fontId="44" fillId="0" borderId="12" xfId="0" applyFont="1" applyBorder="1" applyAlignment="1">
      <alignment vertical="center"/>
    </xf>
    <xf numFmtId="0" fontId="45" fillId="35" borderId="16" xfId="106" applyBorder="1">
      <alignment horizontal="center" vertical="center" wrapText="1"/>
    </xf>
    <xf numFmtId="0" fontId="45" fillId="35" borderId="20" xfId="106" applyBorder="1">
      <alignment horizontal="center" vertical="center" wrapText="1"/>
    </xf>
    <xf numFmtId="0" fontId="43" fillId="0" borderId="0" xfId="43" applyFont="1" applyAlignment="1">
      <alignment horizontal="center" vertical="center"/>
    </xf>
    <xf numFmtId="0" fontId="42" fillId="0" borderId="0" xfId="0" applyFont="1" applyAlignment="1">
      <alignment vertical="center"/>
    </xf>
    <xf numFmtId="0" fontId="42" fillId="0" borderId="21" xfId="98" applyFill="1" applyBorder="1">
      <alignment horizontal="left" vertical="center" indent="1"/>
    </xf>
    <xf numFmtId="3" fontId="41" fillId="0" borderId="11" xfId="102" quotePrefix="1" applyFill="1">
      <alignment horizontal="right" vertical="center" indent="3"/>
    </xf>
    <xf numFmtId="2" fontId="41" fillId="0" borderId="11" xfId="103" quotePrefix="1" applyFill="1">
      <alignment horizontal="right" vertical="center" indent="3"/>
    </xf>
    <xf numFmtId="2" fontId="41" fillId="0" borderId="22" xfId="103" applyFill="1" applyBorder="1">
      <alignment horizontal="right" vertical="center" indent="3"/>
    </xf>
    <xf numFmtId="1" fontId="43" fillId="0" borderId="0" xfId="43" applyNumberFormat="1" applyFont="1" applyAlignment="1">
      <alignment vertical="center"/>
    </xf>
    <xf numFmtId="49" fontId="45" fillId="35" borderId="23" xfId="97" applyBorder="1">
      <alignment horizontal="left" vertical="center" indent="1"/>
    </xf>
    <xf numFmtId="3" fontId="45" fillId="35" borderId="24" xfId="104" quotePrefix="1" applyBorder="1">
      <alignment horizontal="right" vertical="center" indent="3"/>
    </xf>
    <xf numFmtId="2" fontId="45" fillId="35" borderId="24" xfId="105" quotePrefix="1" applyBorder="1">
      <alignment horizontal="right" vertical="center" indent="3"/>
    </xf>
    <xf numFmtId="2" fontId="45" fillId="35" borderId="25" xfId="105" applyBorder="1">
      <alignment horizontal="right" vertical="center" indent="3"/>
    </xf>
    <xf numFmtId="0" fontId="18" fillId="0" borderId="0" xfId="15" applyFont="1" applyAlignment="1">
      <alignment vertical="center"/>
    </xf>
    <xf numFmtId="1" fontId="43" fillId="0" borderId="0" xfId="43" applyNumberFormat="1" applyFont="1"/>
    <xf numFmtId="0" fontId="43" fillId="0" borderId="0" xfId="43" applyFont="1"/>
    <xf numFmtId="0" fontId="43" fillId="0" borderId="0" xfId="43" applyFont="1" applyAlignment="1">
      <alignment horizontal="center"/>
    </xf>
    <xf numFmtId="0" fontId="45" fillId="35" borderId="17" xfId="106" applyBorder="1">
      <alignment horizontal="center" vertical="center" wrapText="1"/>
    </xf>
    <xf numFmtId="0" fontId="45" fillId="35" borderId="15" xfId="106">
      <alignment horizontal="center" vertical="center" wrapText="1"/>
    </xf>
    <xf numFmtId="0" fontId="45" fillId="35" borderId="18" xfId="106" applyBorder="1">
      <alignment horizontal="center" vertical="center" wrapText="1"/>
    </xf>
    <xf numFmtId="0" fontId="42" fillId="0" borderId="10" xfId="98" applyFill="1">
      <alignment horizontal="left" vertical="center" indent="1"/>
    </xf>
    <xf numFmtId="2" fontId="41" fillId="0" borderId="11" xfId="103" applyFill="1">
      <alignment horizontal="right" vertical="center" indent="3"/>
    </xf>
    <xf numFmtId="49" fontId="45" fillId="35" borderId="26" xfId="97" applyBorder="1">
      <alignment horizontal="left" vertical="center" indent="1"/>
    </xf>
    <xf numFmtId="3" fontId="45" fillId="35" borderId="27" xfId="104" quotePrefix="1" applyBorder="1">
      <alignment horizontal="right" vertical="center" indent="3"/>
    </xf>
    <xf numFmtId="2" fontId="45" fillId="35" borderId="27" xfId="105" quotePrefix="1" applyBorder="1">
      <alignment horizontal="right" vertical="center" indent="3"/>
    </xf>
    <xf numFmtId="2" fontId="45" fillId="35" borderId="28" xfId="105" applyBorder="1">
      <alignment horizontal="right" vertical="center" indent="3"/>
    </xf>
    <xf numFmtId="49" fontId="45" fillId="35" borderId="29" xfId="97" applyBorder="1">
      <alignment horizontal="left" vertical="center" indent="1"/>
    </xf>
    <xf numFmtId="3" fontId="45" fillId="35" borderId="30" xfId="104" quotePrefix="1" applyBorder="1">
      <alignment horizontal="right" vertical="center" indent="3"/>
    </xf>
    <xf numFmtId="2" fontId="45" fillId="35" borderId="30" xfId="105" quotePrefix="1" applyBorder="1">
      <alignment horizontal="right" vertical="center" indent="3"/>
    </xf>
    <xf numFmtId="2" fontId="45" fillId="35" borderId="31" xfId="105" applyBorder="1">
      <alignment horizontal="right" vertical="center" indent="3"/>
    </xf>
    <xf numFmtId="0" fontId="41" fillId="0" borderId="0" xfId="0" applyFont="1" applyAlignment="1">
      <alignment vertical="top"/>
    </xf>
    <xf numFmtId="0" fontId="42" fillId="0" borderId="10" xfId="98" applyFill="1" applyAlignment="1">
      <alignment horizontal="left" vertical="center" wrapText="1" indent="1"/>
    </xf>
    <xf numFmtId="0" fontId="44" fillId="0" borderId="0" xfId="0" applyFont="1" applyAlignment="1">
      <alignment vertical="center"/>
    </xf>
    <xf numFmtId="1" fontId="38" fillId="33" borderId="0" xfId="44" applyNumberFormat="1" applyFont="1" applyFill="1" applyBorder="1" applyAlignment="1">
      <alignment horizontal="right" vertical="center"/>
    </xf>
    <xf numFmtId="1" fontId="38" fillId="33" borderId="0" xfId="43" applyNumberFormat="1" applyFont="1" applyFill="1" applyAlignment="1">
      <alignment horizontal="right" vertical="center"/>
    </xf>
    <xf numFmtId="0" fontId="43" fillId="33" borderId="0" xfId="43" applyFont="1" applyFill="1" applyAlignment="1">
      <alignment vertical="center"/>
    </xf>
    <xf numFmtId="164" fontId="41" fillId="0" borderId="0" xfId="103" applyNumberFormat="1" applyFill="1" applyBorder="1">
      <alignment horizontal="right" vertical="center" indent="3"/>
    </xf>
    <xf numFmtId="166" fontId="0" fillId="0" borderId="0" xfId="107" applyNumberFormat="1" applyFont="1" applyFill="1" applyAlignment="1">
      <alignment horizontal="center" vertical="center"/>
    </xf>
    <xf numFmtId="166" fontId="0" fillId="0" borderId="0" xfId="107" applyNumberFormat="1" applyFont="1" applyAlignment="1">
      <alignment horizontal="center" vertical="center"/>
    </xf>
    <xf numFmtId="0" fontId="45" fillId="35" borderId="19" xfId="106" applyBorder="1" applyAlignment="1">
      <alignment horizontal="left" vertical="center" wrapText="1"/>
    </xf>
    <xf numFmtId="0" fontId="0" fillId="0" borderId="0" xfId="0" applyAlignment="1">
      <alignment horizontal="right"/>
    </xf>
    <xf numFmtId="2" fontId="0" fillId="41" borderId="0" xfId="0" applyNumberFormat="1" applyFill="1" applyAlignment="1">
      <alignment horizontal="right"/>
    </xf>
    <xf numFmtId="2" fontId="0" fillId="0" borderId="0" xfId="0" applyNumberFormat="1" applyAlignment="1">
      <alignment horizontal="right"/>
    </xf>
    <xf numFmtId="2" fontId="0" fillId="39" borderId="0" xfId="0" applyNumberFormat="1" applyFill="1" applyAlignment="1">
      <alignment horizontal="right"/>
    </xf>
    <xf numFmtId="0" fontId="3" fillId="37" borderId="0" xfId="0" applyFont="1" applyFill="1" applyAlignment="1">
      <alignment horizontal="right"/>
    </xf>
    <xf numFmtId="166" fontId="3" fillId="38" borderId="0" xfId="107" applyNumberFormat="1" applyFont="1" applyFill="1" applyAlignment="1">
      <alignment horizontal="right" vertical="center"/>
    </xf>
    <xf numFmtId="0" fontId="0" fillId="37" borderId="0" xfId="0" applyFill="1" applyAlignment="1">
      <alignment horizontal="right"/>
    </xf>
    <xf numFmtId="166" fontId="0" fillId="38" borderId="0" xfId="107" applyNumberFormat="1" applyFont="1" applyFill="1" applyAlignment="1">
      <alignment horizontal="right" vertical="center"/>
    </xf>
    <xf numFmtId="2" fontId="3" fillId="0" borderId="0" xfId="0" applyNumberFormat="1" applyFont="1" applyAlignment="1">
      <alignment horizontal="right"/>
    </xf>
    <xf numFmtId="2" fontId="3" fillId="36" borderId="0" xfId="0" applyNumberFormat="1" applyFont="1" applyFill="1" applyAlignment="1">
      <alignment horizontal="right"/>
    </xf>
    <xf numFmtId="0" fontId="3" fillId="0" borderId="0" xfId="0" applyFont="1" applyAlignment="1">
      <alignment horizontal="right"/>
    </xf>
    <xf numFmtId="2" fontId="3" fillId="39" borderId="0" xfId="0" applyNumberFormat="1" applyFont="1" applyFill="1" applyAlignment="1">
      <alignment horizontal="right"/>
    </xf>
    <xf numFmtId="2" fontId="0" fillId="36" borderId="0" xfId="0" applyNumberFormat="1" applyFill="1" applyAlignment="1">
      <alignment horizontal="right"/>
    </xf>
    <xf numFmtId="1" fontId="3" fillId="0" borderId="0" xfId="0" applyNumberFormat="1" applyFont="1" applyAlignment="1">
      <alignment horizontal="right"/>
    </xf>
    <xf numFmtId="1" fontId="0" fillId="0" borderId="0" xfId="0" applyNumberFormat="1" applyAlignment="1">
      <alignment horizontal="right"/>
    </xf>
    <xf numFmtId="0" fontId="38" fillId="0" borderId="0" xfId="100">
      <alignment vertical="center"/>
    </xf>
    <xf numFmtId="0" fontId="41" fillId="0" borderId="0" xfId="0" applyFont="1"/>
    <xf numFmtId="0" fontId="33" fillId="0" borderId="0" xfId="3"/>
    <xf numFmtId="0" fontId="38" fillId="0" borderId="0" xfId="2" applyAlignment="1">
      <alignment vertical="center"/>
    </xf>
  </cellXfs>
  <cellStyles count="108">
    <cellStyle name="20% - Accent1" xfId="18" builtinId="30" customBuiltin="1"/>
    <cellStyle name="20% - Accent2" xfId="22" builtinId="34" customBuiltin="1"/>
    <cellStyle name="20% - Accent2 3" xfId="77" xr:uid="{00000000-0005-0000-0000-000005000000}"/>
    <cellStyle name="20% - Accent3" xfId="26" builtinId="38" customBuiltin="1"/>
    <cellStyle name="20% - Accent3 2" xfId="49" xr:uid="{00000000-0005-0000-0000-000007000000}"/>
    <cellStyle name="20% - Accent3 3" xfId="81" xr:uid="{00000000-0005-0000-0000-000008000000}"/>
    <cellStyle name="20% - Accent4" xfId="30" builtinId="42" customBuiltin="1"/>
    <cellStyle name="20% - Accent4 2" xfId="51" xr:uid="{00000000-0005-0000-0000-00000A000000}"/>
    <cellStyle name="20% - Accent4 3" xfId="85" xr:uid="{00000000-0005-0000-0000-00000B000000}"/>
    <cellStyle name="20% - Accent5" xfId="34" builtinId="46" customBuiltin="1"/>
    <cellStyle name="20% - Accent5 2" xfId="53" xr:uid="{00000000-0005-0000-0000-00000D000000}"/>
    <cellStyle name="20% - Accent5 3" xfId="89" xr:uid="{00000000-0005-0000-0000-00000E000000}"/>
    <cellStyle name="20% - Accent6" xfId="38" builtinId="50" customBuiltin="1"/>
    <cellStyle name="20% - Accent6 2" xfId="55" xr:uid="{00000000-0005-0000-0000-000010000000}"/>
    <cellStyle name="20% - Accent6 3" xfId="93" xr:uid="{00000000-0005-0000-0000-000011000000}"/>
    <cellStyle name="40% - Accent1" xfId="19" builtinId="31" customBuiltin="1"/>
    <cellStyle name="40% - Accent1 2" xfId="47" xr:uid="{00000000-0005-0000-0000-000013000000}"/>
    <cellStyle name="40% - Accent1 3" xfId="74" xr:uid="{00000000-0005-0000-0000-000014000000}"/>
    <cellStyle name="40% - Accent2" xfId="23" builtinId="35" customBuiltin="1"/>
    <cellStyle name="40% - Accent2 2" xfId="48" xr:uid="{00000000-0005-0000-0000-000016000000}"/>
    <cellStyle name="40% - Accent2 3" xfId="78" xr:uid="{00000000-0005-0000-0000-000017000000}"/>
    <cellStyle name="40% - Accent3" xfId="27" builtinId="39" customBuiltin="1"/>
    <cellStyle name="40% - Accent3 2" xfId="50" xr:uid="{00000000-0005-0000-0000-000019000000}"/>
    <cellStyle name="40% - Accent3 3" xfId="82" xr:uid="{00000000-0005-0000-0000-00001A000000}"/>
    <cellStyle name="40% - Accent4" xfId="31" builtinId="43" customBuiltin="1"/>
    <cellStyle name="40% - Accent4 2" xfId="52" xr:uid="{00000000-0005-0000-0000-00001C000000}"/>
    <cellStyle name="40% - Accent4 3" xfId="86" xr:uid="{00000000-0005-0000-0000-00001D000000}"/>
    <cellStyle name="40% - Accent5" xfId="35" builtinId="47" customBuiltin="1"/>
    <cellStyle name="40% - Accent5 2" xfId="54" xr:uid="{00000000-0005-0000-0000-00001F000000}"/>
    <cellStyle name="40% - Accent5 3" xfId="90" xr:uid="{00000000-0005-0000-0000-000020000000}"/>
    <cellStyle name="40% - Accent6" xfId="39" builtinId="51" customBuiltin="1"/>
    <cellStyle name="40% - Accent6 2" xfId="56" xr:uid="{00000000-0005-0000-0000-000022000000}"/>
    <cellStyle name="40% - Accent6 3" xfId="94" xr:uid="{00000000-0005-0000-0000-000023000000}"/>
    <cellStyle name="60% - Accent1" xfId="20" builtinId="32" customBuiltin="1"/>
    <cellStyle name="60% - Accent1 2" xfId="75" xr:uid="{00000000-0005-0000-0000-000025000000}"/>
    <cellStyle name="60% - Accent2" xfId="24" builtinId="36" customBuiltin="1"/>
    <cellStyle name="60% - Accent2 2" xfId="79" xr:uid="{00000000-0005-0000-0000-000027000000}"/>
    <cellStyle name="60% - Accent3" xfId="28" builtinId="40" customBuiltin="1"/>
    <cellStyle name="60% - Accent3 2" xfId="83" xr:uid="{00000000-0005-0000-0000-000029000000}"/>
    <cellStyle name="60% - Accent4" xfId="32" builtinId="44" customBuiltin="1"/>
    <cellStyle name="60% - Accent4 2" xfId="87" xr:uid="{00000000-0005-0000-0000-00002B000000}"/>
    <cellStyle name="60% - Accent5" xfId="36" builtinId="48" customBuiltin="1"/>
    <cellStyle name="60% - Accent5 2" xfId="91" xr:uid="{00000000-0005-0000-0000-00002D000000}"/>
    <cellStyle name="60% - Accent6" xfId="40" builtinId="52" customBuiltin="1"/>
    <cellStyle name="60% - Accent6 2" xfId="95" xr:uid="{00000000-0005-0000-0000-00002F000000}"/>
    <cellStyle name="Accent1" xfId="17" builtinId="29" customBuiltin="1"/>
    <cellStyle name="Accent1 2" xfId="73" xr:uid="{00000000-0005-0000-0000-000031000000}"/>
    <cellStyle name="Accent2" xfId="21" builtinId="33" customBuiltin="1"/>
    <cellStyle name="Accent2 2" xfId="76" xr:uid="{00000000-0005-0000-0000-000033000000}"/>
    <cellStyle name="Accent3" xfId="25" builtinId="37" customBuiltin="1"/>
    <cellStyle name="Accent3 2" xfId="80" xr:uid="{00000000-0005-0000-0000-000035000000}"/>
    <cellStyle name="Accent4" xfId="29" builtinId="41" customBuiltin="1"/>
    <cellStyle name="Accent4 2" xfId="84" xr:uid="{00000000-0005-0000-0000-000037000000}"/>
    <cellStyle name="Accent5" xfId="33" builtinId="45" customBuiltin="1"/>
    <cellStyle name="Accent5 2" xfId="88" xr:uid="{00000000-0005-0000-0000-000039000000}"/>
    <cellStyle name="Accent6" xfId="37" builtinId="49" customBuiltin="1"/>
    <cellStyle name="Accent6 2" xfId="92" xr:uid="{00000000-0005-0000-0000-00003B000000}"/>
    <cellStyle name="Bad" xfId="7" builtinId="27" customBuiltin="1"/>
    <cellStyle name="Bad 2" xfId="63" xr:uid="{00000000-0005-0000-0000-00003D000000}"/>
    <cellStyle name="Calculation" xfId="11" builtinId="22" customBuiltin="1"/>
    <cellStyle name="Calculation 2" xfId="67" xr:uid="{00000000-0005-0000-0000-00003F000000}"/>
    <cellStyle name="Check Cell" xfId="13" builtinId="23" customBuiltin="1"/>
    <cellStyle name="Check Cell 2" xfId="69" xr:uid="{00000000-0005-0000-0000-000041000000}"/>
    <cellStyle name="Column titles teal border" xfId="96" xr:uid="{00000000-0005-0000-0000-000054000000}"/>
    <cellStyle name="Column titles white border" xfId="106" xr:uid="{225CC513-8AD5-447F-9117-0017CB7F7DE6}"/>
    <cellStyle name="Comma" xfId="107" builtinId="3"/>
    <cellStyle name="Data - counts" xfId="102" xr:uid="{3D8FE043-C9E1-44FC-9AB5-E42E7B808A4E}"/>
    <cellStyle name="Data - percent" xfId="103" xr:uid="{DFD4EFBF-39AC-4DD6-858C-73B904DCF9A6}"/>
    <cellStyle name="Data - text" xfId="99" xr:uid="{00000000-0005-0000-0000-000043000000}"/>
    <cellStyle name="Explanatory Text" xfId="15" builtinId="53" customBuiltin="1"/>
    <cellStyle name="Footnote" xfId="71" xr:uid="{00000000-0005-0000-0000-000045000000}"/>
    <cellStyle name="Good" xfId="6" builtinId="26" customBuiltin="1"/>
    <cellStyle name="Good 2" xfId="62" xr:uid="{00000000-0005-0000-0000-000047000000}"/>
    <cellStyle name="Heading 1" xfId="2" builtinId="16" customBuiltin="1"/>
    <cellStyle name="Heading 1 2" xfId="58" xr:uid="{00000000-0005-0000-0000-000049000000}"/>
    <cellStyle name="Heading 2" xfId="3" builtinId="17" customBuiltin="1"/>
    <cellStyle name="Heading 2 2" xfId="59" xr:uid="{00000000-0005-0000-0000-00004B000000}"/>
    <cellStyle name="Heading 3" xfId="4" builtinId="18" customBuiltin="1"/>
    <cellStyle name="Heading 3 2" xfId="60" xr:uid="{00000000-0005-0000-0000-00004D000000}"/>
    <cellStyle name="Heading 4" xfId="5" builtinId="19" customBuiltin="1"/>
    <cellStyle name="Heading 4 2" xfId="61" xr:uid="{00000000-0005-0000-0000-00004F000000}"/>
    <cellStyle name="Input" xfId="9" builtinId="20" customBuiltin="1"/>
    <cellStyle name="Input 2" xfId="65" xr:uid="{00000000-0005-0000-0000-000051000000}"/>
    <cellStyle name="Linked Cell" xfId="12" builtinId="24" customBuiltin="1"/>
    <cellStyle name="Linked Cell 2" xfId="68" xr:uid="{00000000-0005-0000-0000-000053000000}"/>
    <cellStyle name="Neutral" xfId="8" builtinId="28" customBuiltin="1"/>
    <cellStyle name="Neutral 2" xfId="64" xr:uid="{00000000-0005-0000-0000-000057000000}"/>
    <cellStyle name="Normal" xfId="0" builtinId="0"/>
    <cellStyle name="Normal 2" xfId="41" xr:uid="{00000000-0005-0000-0000-000059000000}"/>
    <cellStyle name="Normal 3" xfId="43" xr:uid="{00000000-0005-0000-0000-00005A000000}"/>
    <cellStyle name="Normal 4" xfId="45" xr:uid="{00000000-0005-0000-0000-00005B000000}"/>
    <cellStyle name="Note" xfId="57" builtinId="10" customBuiltin="1"/>
    <cellStyle name="Note 2" xfId="42" xr:uid="{00000000-0005-0000-0000-00005D000000}"/>
    <cellStyle name="Note 3" xfId="46" xr:uid="{00000000-0005-0000-0000-00005E000000}"/>
    <cellStyle name="Output" xfId="10" builtinId="21" customBuiltin="1"/>
    <cellStyle name="Output 2" xfId="66" xr:uid="{00000000-0005-0000-0000-000060000000}"/>
    <cellStyle name="Percent 2" xfId="44" xr:uid="{00000000-0005-0000-0000-000061000000}"/>
    <cellStyle name="Row titles" xfId="98" xr:uid="{00000000-0005-0000-0000-000055000000}"/>
    <cellStyle name="Table subtitle H2" xfId="101" xr:uid="{48765FF0-91AC-4109-81FC-B70CCBB79235}"/>
    <cellStyle name="Table title H1" xfId="100" xr:uid="{AD247F9C-0820-4A5B-8C22-C09BDE2F2185}"/>
    <cellStyle name="Title" xfId="1" builtinId="15" customBuiltin="1"/>
    <cellStyle name="Total" xfId="16" builtinId="25" customBuiltin="1"/>
    <cellStyle name="Total 2" xfId="72" xr:uid="{00000000-0005-0000-0000-000065000000}"/>
    <cellStyle name="Total counts" xfId="104" xr:uid="{FF1E0C29-0A4A-4C48-9994-C34B3FA7E8BC}"/>
    <cellStyle name="Total percent" xfId="105" xr:uid="{CD6C68A7-00F5-4CEB-8389-2604DAB70A65}"/>
    <cellStyle name="Total text" xfId="97" xr:uid="{00000000-0005-0000-0000-000062000000}"/>
    <cellStyle name="Warning Text" xfId="14" builtinId="11" customBuiltin="1"/>
    <cellStyle name="Warning Text 2" xfId="70" xr:uid="{00000000-0005-0000-0000-000067000000}"/>
  </cellStyles>
  <dxfs count="122">
    <dxf>
      <font>
        <b/>
        <i val="0"/>
      </font>
    </dxf>
    <dxf>
      <font>
        <strike val="0"/>
        <outline val="0"/>
        <shadow val="0"/>
        <u val="none"/>
        <vertAlign val="baseline"/>
        <sz val="12"/>
        <color theme="1"/>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dxf>
    <dxf>
      <border diagonalUp="0" diagonalDown="0">
        <left style="thin">
          <color theme="7"/>
        </left>
        <right style="thin">
          <color theme="7"/>
        </right>
        <top style="thin">
          <color theme="7"/>
        </top>
        <bottom style="thin">
          <color theme="7"/>
        </bottom>
      </border>
    </dxf>
    <dxf>
      <font>
        <strike val="0"/>
        <outline val="0"/>
        <shadow val="0"/>
        <u val="none"/>
        <vertAlign val="baseline"/>
        <name val="Arial"/>
        <family val="2"/>
        <scheme val="none"/>
      </font>
    </dxf>
    <dxf>
      <border>
        <bottom style="thin">
          <color theme="7"/>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
      <border diagonalUp="0" diagonalDown="0">
        <left style="thin">
          <color theme="0"/>
        </left>
        <right style="thin">
          <color theme="7"/>
        </right>
        <top style="thin">
          <color theme="7"/>
        </top>
        <bottom style="thin">
          <color theme="7"/>
        </bottom>
        <vertical/>
        <horizontal/>
      </border>
    </dxf>
    <dxf>
      <border diagonalUp="0" diagonalDown="0">
        <left style="thin">
          <color theme="7"/>
        </left>
        <right style="thin">
          <color theme="0"/>
        </right>
        <top style="thin">
          <color theme="7"/>
        </top>
        <bottom style="thin">
          <color theme="7"/>
        </bottom>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bgColor theme="7"/>
        </patternFill>
      </fill>
      <border diagonalUp="0" diagonalDown="0">
        <left style="thin">
          <color theme="7"/>
        </left>
        <right style="thin">
          <color theme="7"/>
        </right>
        <top style="thin">
          <color theme="7"/>
        </top>
        <bottom style="thin">
          <color theme="7"/>
        </bottom>
        <vertical/>
        <horizontal/>
      </border>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2" defaultTableStyle="TableStyleMedium2" defaultPivotStyle="PivotStyleLight16">
    <tableStyle name="Dark Teal 4" pivot="0" count="10" xr9:uid="{6F597765-DAEB-4DE6-A7BC-02BFD5B13DC6}">
      <tableStyleElement type="wholeTable" dxfId="121"/>
      <tableStyleElement type="headerRow" dxfId="120"/>
      <tableStyleElement type="totalRow" dxfId="119"/>
      <tableStyleElement type="firstColumn" dxfId="118"/>
      <tableStyleElement type="firstRowStripe" dxfId="117"/>
      <tableStyleElement type="secondRowStripe" dxfId="116"/>
      <tableStyleElement type="firstHeaderCell" dxfId="115"/>
      <tableStyleElement type="lastHeaderCell" dxfId="114"/>
      <tableStyleElement type="firstTotalCell" dxfId="113"/>
      <tableStyleElement type="lastTotalCell" dxfId="112"/>
    </tableStyle>
    <tableStyle name="Dark Teal 4 -no total" pivot="0" count="7" xr9:uid="{715E95E6-B84B-410A-991C-67C9DAE55875}">
      <tableStyleElement type="wholeTable" dxfId="111"/>
      <tableStyleElement type="headerRow" dxfId="110"/>
      <tableStyleElement type="firstColumn" dxfId="109"/>
      <tableStyleElement type="firstRowStripe" dxfId="108"/>
      <tableStyleElement type="secondRowStripe" dxfId="107"/>
      <tableStyleElement type="firstHeaderCell" dxfId="106"/>
      <tableStyleElement type="lastHeaderCell" dxfId="105"/>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5.xml"/><Relationship Id="rId13" Type="http://schemas.openxmlformats.org/officeDocument/2006/relationships/worksheet" Target="worksheets/sheet10.xml"/><Relationship Id="rId18" Type="http://schemas.openxmlformats.org/officeDocument/2006/relationships/connections" Target="connections.xml"/><Relationship Id="rId3" Type="http://schemas.openxmlformats.org/officeDocument/2006/relationships/chartsheet" Target="chartsheets/sheet3.xml"/><Relationship Id="rId21" Type="http://schemas.openxmlformats.org/officeDocument/2006/relationships/calcChain" Target="calcChain.xml"/><Relationship Id="rId7" Type="http://schemas.openxmlformats.org/officeDocument/2006/relationships/worksheet" Target="worksheets/sheet4.xml"/><Relationship Id="rId12" Type="http://schemas.openxmlformats.org/officeDocument/2006/relationships/worksheet" Target="worksheets/sheet9.xml"/><Relationship Id="rId17" Type="http://schemas.openxmlformats.org/officeDocument/2006/relationships/theme" Target="theme/theme1.xml"/><Relationship Id="rId2" Type="http://schemas.openxmlformats.org/officeDocument/2006/relationships/chartsheet" Target="chart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chartsheet" Target="chartsheets/sheet1.xml"/><Relationship Id="rId6" Type="http://schemas.openxmlformats.org/officeDocument/2006/relationships/worksheet" Target="worksheets/sheet3.xml"/><Relationship Id="rId11" Type="http://schemas.openxmlformats.org/officeDocument/2006/relationships/worksheet" Target="worksheets/sheet8.xml"/><Relationship Id="rId5" Type="http://schemas.openxmlformats.org/officeDocument/2006/relationships/worksheet" Target="worksheets/sheet2.xml"/><Relationship Id="rId15" Type="http://schemas.openxmlformats.org/officeDocument/2006/relationships/worksheet" Target="worksheets/sheet12.xml"/><Relationship Id="rId10" Type="http://schemas.openxmlformats.org/officeDocument/2006/relationships/worksheet" Target="worksheets/sheet7.xml"/><Relationship Id="rId19" Type="http://schemas.openxmlformats.org/officeDocument/2006/relationships/styles" Target="styles.xml"/><Relationship Id="rId4" Type="http://schemas.openxmlformats.org/officeDocument/2006/relationships/worksheet" Target="worksheets/sheet1.xml"/><Relationship Id="rId9" Type="http://schemas.openxmlformats.org/officeDocument/2006/relationships/worksheet" Target="worksheets/sheet6.xml"/><Relationship Id="rId14" Type="http://schemas.openxmlformats.org/officeDocument/2006/relationships/worksheet" Target="worksheets/sheet11.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9.6793832561297047E-2"/>
          <c:w val="0.57489565783472929"/>
          <c:h val="0.7241897129882584"/>
        </c:manualLayout>
      </c:layout>
      <c:barChart>
        <c:barDir val="bar"/>
        <c:grouping val="clustered"/>
        <c:varyColors val="0"/>
        <c:ser>
          <c:idx val="4"/>
          <c:order val="0"/>
          <c:tx>
            <c:strRef>
              <c:f>'Graph Data'!$H$5</c:f>
              <c:strCache>
                <c:ptCount val="1"/>
                <c:pt idx="0">
                  <c:v>2020/21-2022/23</c:v>
                </c:pt>
              </c:strCache>
            </c:strRef>
          </c:tx>
          <c:spPr>
            <a:solidFill>
              <a:schemeClr val="tx1"/>
            </a:solidFill>
            <a:ln>
              <a:solidFill>
                <a:schemeClr val="tx1"/>
              </a:solidFill>
            </a:ln>
          </c:spPr>
          <c:invertIfNegative val="0"/>
          <c:dLbls>
            <c:numFmt formatCode="#,##0.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'Graph Data'!$D$6:$E$11</c:f>
              <c:multiLvlStrCache>
                <c:ptCount val="6"/>
                <c:lvl>
                  <c:pt idx="0">
                    <c:v>Manitoba (b)</c:v>
                  </c:pt>
                  <c:pt idx="1">
                    <c:v>Northern Health Region (b)</c:v>
                  </c:pt>
                  <c:pt idx="2">
                    <c:v>Prairie Mountain Health (1,b)</c:v>
                  </c:pt>
                  <c:pt idx="3">
                    <c:v>Interlake-Eastern RHA  </c:v>
                  </c:pt>
                  <c:pt idx="4">
                    <c:v>Winnipeg RHA (a,b)</c:v>
                  </c:pt>
                  <c:pt idx="5">
                    <c:v>Southern Health-Santé Sud (1,2,3,a,b)</c:v>
                  </c:pt>
                </c:lvl>
                <c:lvl>
                  <c:pt idx="0">
                    <c:v>   </c:v>
                  </c:pt>
                </c:lvl>
              </c:multiLvlStrCache>
            </c:multiLvlStrRef>
          </c:cat>
          <c:val>
            <c:numRef>
              <c:f>'Graph Data'!$H$6:$H$11</c:f>
              <c:numCache>
                <c:formatCode>0.00</c:formatCode>
                <c:ptCount val="6"/>
                <c:pt idx="0">
                  <c:v>0.55823629470000002</c:v>
                </c:pt>
                <c:pt idx="1">
                  <c:v>0.53189954169999998</c:v>
                </c:pt>
                <c:pt idx="2">
                  <c:v>0.54098512210000005</c:v>
                </c:pt>
                <c:pt idx="3">
                  <c:v>0.5608907233</c:v>
                </c:pt>
                <c:pt idx="4">
                  <c:v>0.57618221290000005</c:v>
                </c:pt>
                <c:pt idx="5">
                  <c:v>0.50001953750000006</c:v>
                </c:pt>
              </c:numCache>
            </c:numRef>
          </c:val>
          <c:extLst>
            <c:ext xmlns:c16="http://schemas.microsoft.com/office/drawing/2014/chart" uri="{C3380CC4-5D6E-409C-BE32-E72D297353CC}">
              <c16:uniqueId val="{00000004-EE44-4533-BCB3-135381EC96F8}"/>
            </c:ext>
          </c:extLst>
        </c:ser>
        <c:ser>
          <c:idx val="1"/>
          <c:order val="1"/>
          <c:tx>
            <c:strRef>
              <c:f>'Graph Data'!$G$5</c:f>
              <c:strCache>
                <c:ptCount val="1"/>
                <c:pt idx="0">
                  <c:v>2015/16-2017/18</c:v>
                </c:pt>
              </c:strCache>
            </c:strRef>
          </c:tx>
          <c:spPr>
            <a:pattFill prst="wdUpDiag">
              <a:fgClr>
                <a:schemeClr val="tx1"/>
              </a:fgClr>
              <a:bgClr>
                <a:schemeClr val="bg1"/>
              </a:bgClr>
            </a:pattFill>
            <a:ln>
              <a:solidFill>
                <a:schemeClr val="tx1"/>
              </a:solidFill>
            </a:ln>
          </c:spPr>
          <c:invertIfNegative val="0"/>
          <c:dLbls>
            <c:numFmt formatCode="#,##0.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(b)</c:v>
                  </c:pt>
                  <c:pt idx="1">
                    <c:v>Northern Health Region (b)</c:v>
                  </c:pt>
                  <c:pt idx="2">
                    <c:v>Prairie Mountain Health (1,b)</c:v>
                  </c:pt>
                  <c:pt idx="3">
                    <c:v>Interlake-Eastern RHA  </c:v>
                  </c:pt>
                  <c:pt idx="4">
                    <c:v>Winnipeg RHA (a,b)</c:v>
                  </c:pt>
                  <c:pt idx="5">
                    <c:v>Southern Health-Santé Sud (1,2,3,a,b)</c:v>
                  </c:pt>
                </c:lvl>
                <c:lvl>
                  <c:pt idx="0">
                    <c:v>   </c:v>
                  </c:pt>
                </c:lvl>
              </c:multiLvlStrCache>
            </c:multiLvlStrRef>
          </c:cat>
          <c:val>
            <c:numRef>
              <c:f>'Graph Data'!$G$6:$G$11</c:f>
              <c:numCache>
                <c:formatCode>0.00</c:formatCode>
                <c:ptCount val="6"/>
                <c:pt idx="0">
                  <c:v>0.51790434919999995</c:v>
                </c:pt>
                <c:pt idx="1">
                  <c:v>0.50736719450000001</c:v>
                </c:pt>
                <c:pt idx="2">
                  <c:v>0.49747722919999998</c:v>
                </c:pt>
                <c:pt idx="3">
                  <c:v>0.53662663970000002</c:v>
                </c:pt>
                <c:pt idx="4">
                  <c:v>0.53670255239999998</c:v>
                </c:pt>
                <c:pt idx="5">
                  <c:v>0.45439318940000001</c:v>
                </c:pt>
              </c:numCache>
            </c:numRef>
          </c:val>
          <c:extLst>
            <c:ext xmlns:c16="http://schemas.microsoft.com/office/drawing/2014/chart" uri="{C3380CC4-5D6E-409C-BE32-E72D297353CC}">
              <c16:uniqueId val="{00000005-EE44-4533-BCB3-135381EC96F8}"/>
            </c:ext>
          </c:extLst>
        </c:ser>
        <c:ser>
          <c:idx val="0"/>
          <c:order val="2"/>
          <c:tx>
            <c:strRef>
              <c:f>'Graph Data'!$F$5</c:f>
              <c:strCache>
                <c:ptCount val="1"/>
                <c:pt idx="0">
                  <c:v>2010/11-2012/13</c:v>
                </c:pt>
              </c:strCache>
            </c:strRef>
          </c:tx>
          <c:spPr>
            <a:solidFill>
              <a:schemeClr val="accent1"/>
            </a:solidFill>
            <a:ln>
              <a:solidFill>
                <a:schemeClr val="tx1"/>
              </a:solidFill>
            </a:ln>
          </c:spPr>
          <c:invertIfNegative val="0"/>
          <c:dLbls>
            <c:numFmt formatCode="#,##0.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(b)</c:v>
                  </c:pt>
                  <c:pt idx="1">
                    <c:v>Northern Health Region (b)</c:v>
                  </c:pt>
                  <c:pt idx="2">
                    <c:v>Prairie Mountain Health (1,b)</c:v>
                  </c:pt>
                  <c:pt idx="3">
                    <c:v>Interlake-Eastern RHA  </c:v>
                  </c:pt>
                  <c:pt idx="4">
                    <c:v>Winnipeg RHA (a,b)</c:v>
                  </c:pt>
                  <c:pt idx="5">
                    <c:v>Southern Health-Santé Sud (1,2,3,a,b)</c:v>
                  </c:pt>
                </c:lvl>
                <c:lvl>
                  <c:pt idx="0">
                    <c:v>   </c:v>
                  </c:pt>
                </c:lvl>
              </c:multiLvlStrCache>
            </c:multiLvlStrRef>
          </c:cat>
          <c:val>
            <c:numRef>
              <c:f>'Graph Data'!$F$6:$F$11</c:f>
              <c:numCache>
                <c:formatCode>0.00</c:formatCode>
                <c:ptCount val="6"/>
                <c:pt idx="0">
                  <c:v>0.534750226</c:v>
                </c:pt>
                <c:pt idx="1">
                  <c:v>0.5041298179</c:v>
                </c:pt>
                <c:pt idx="2">
                  <c:v>0.49443490509999999</c:v>
                </c:pt>
                <c:pt idx="3">
                  <c:v>0.53797250100000005</c:v>
                </c:pt>
                <c:pt idx="4">
                  <c:v>0.56248164239999998</c:v>
                </c:pt>
                <c:pt idx="5">
                  <c:v>0.48176800590000002</c:v>
                </c:pt>
              </c:numCache>
            </c:numRef>
          </c:val>
          <c:extLst>
            <c:ext xmlns:c16="http://schemas.microsoft.com/office/drawing/2014/chart" uri="{C3380CC4-5D6E-409C-BE32-E72D297353CC}">
              <c16:uniqueId val="{00000006-EE44-4533-BCB3-135381EC96F8}"/>
            </c:ext>
          </c:extLst>
        </c:ser>
        <c:dLbls>
          <c:showLegendKey val="0"/>
          <c:showVal val="0"/>
          <c:showCatName val="0"/>
          <c:showSerName val="0"/>
          <c:showPercent val="0"/>
          <c:showBubbleSize val="0"/>
        </c:dLbls>
        <c:gapWidth val="100"/>
        <c:axId val="95144192"/>
        <c:axId val="95154176"/>
        <c:extLst/>
      </c:barChart>
      <c:catAx>
        <c:axId val="95144192"/>
        <c:scaling>
          <c:orientation val="minMax"/>
        </c:scaling>
        <c:delete val="0"/>
        <c:axPos val="l"/>
        <c:numFmt formatCode="General" sourceLinked="0"/>
        <c:majorTickMark val="out"/>
        <c:minorTickMark val="none"/>
        <c:tickLblPos val="nextTo"/>
        <c:spPr>
          <a:noFill/>
          <a:ln>
            <a:solidFill>
              <a:schemeClr val="tx1"/>
            </a:solidFill>
          </a:ln>
        </c:spPr>
        <c:crossAx val="95154176"/>
        <c:crosses val="autoZero"/>
        <c:auto val="1"/>
        <c:lblAlgn val="ctr"/>
        <c:lblOffset val="100"/>
        <c:noMultiLvlLbl val="0"/>
      </c:catAx>
      <c:valAx>
        <c:axId val="95154176"/>
        <c:scaling>
          <c:orientation val="minMax"/>
          <c:max val="1.5"/>
          <c:min val="0"/>
        </c:scaling>
        <c:delete val="0"/>
        <c:axPos val="b"/>
        <c:numFmt formatCode="#,##0.0" sourceLinked="0"/>
        <c:majorTickMark val="out"/>
        <c:minorTickMark val="none"/>
        <c:tickLblPos val="nextTo"/>
        <c:spPr>
          <a:noFill/>
          <a:ln>
            <a:solidFill>
              <a:schemeClr val="tx1"/>
            </a:solidFill>
          </a:ln>
        </c:spPr>
        <c:crossAx val="95144192"/>
        <c:crosses val="autoZero"/>
        <c:crossBetween val="between"/>
      </c:valAx>
      <c:spPr>
        <a:noFill/>
        <a:ln>
          <a:solidFill>
            <a:schemeClr val="tx1"/>
          </a:solidFill>
        </a:ln>
      </c:spPr>
    </c:plotArea>
    <c:legend>
      <c:legendPos val="r"/>
      <c:layout>
        <c:manualLayout>
          <c:xMode val="edge"/>
          <c:yMode val="edge"/>
          <c:x val="0.72298731146876594"/>
          <c:y val="0.10511162117405581"/>
          <c:w val="0.23290238981393258"/>
          <c:h val="0.1241980646712192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b="0">
          <a:latin typeface="Arial" panose="020B0604020202020204" pitchFamily="34" charset="0"/>
          <a:ea typeface="Segoe UI" pitchFamily="34" charset="0"/>
          <a:cs typeface="Arial" panose="020B0604020202020204" pitchFamily="34" charset="0"/>
        </a:defRPr>
      </a:pPr>
      <a:endParaRPr lang="en-US"/>
    </a:p>
  </c:txPr>
  <c:userShapes r:id="rId2"/>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7495759277861124E-2"/>
          <c:y val="0.16207445754363578"/>
          <c:w val="0.8661362333747884"/>
          <c:h val="0.49152081127980551"/>
        </c:manualLayout>
      </c:layout>
      <c:lineChart>
        <c:grouping val="standard"/>
        <c:varyColors val="0"/>
        <c:ser>
          <c:idx val="0"/>
          <c:order val="0"/>
          <c:tx>
            <c:strRef>
              <c:f>'Graph Data'!$F$38</c:f>
              <c:strCache>
                <c:ptCount val="1"/>
                <c:pt idx="0">
                  <c:v>2010-11-2012/13*</c:v>
                </c:pt>
              </c:strCache>
            </c:strRef>
          </c:tx>
          <c:spPr>
            <a:ln>
              <a:solidFill>
                <a:schemeClr val="accent3"/>
              </a:solidFill>
            </a:ln>
          </c:spPr>
          <c:marker>
            <c:symbol val="triangle"/>
            <c:size val="9"/>
            <c:spPr>
              <a:solidFill>
                <a:schemeClr val="accent3"/>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Data'!$F$20:$F$24</c:f>
              <c:numCache>
                <c:formatCode>0.00</c:formatCode>
                <c:ptCount val="5"/>
                <c:pt idx="0">
                  <c:v>0.4975388664</c:v>
                </c:pt>
                <c:pt idx="1">
                  <c:v>0.4793198561</c:v>
                </c:pt>
                <c:pt idx="2">
                  <c:v>0.49537375810000001</c:v>
                </c:pt>
                <c:pt idx="3">
                  <c:v>0.50425481289999996</c:v>
                </c:pt>
                <c:pt idx="4">
                  <c:v>0.56061687380000003</c:v>
                </c:pt>
              </c:numCache>
            </c:numRef>
          </c:val>
          <c:smooth val="0"/>
          <c:extLst>
            <c:ext xmlns:c16="http://schemas.microsoft.com/office/drawing/2014/chart" uri="{C3380CC4-5D6E-409C-BE32-E72D297353CC}">
              <c16:uniqueId val="{00000000-CA2B-4F23-A6B8-168BD477A264}"/>
            </c:ext>
          </c:extLst>
        </c:ser>
        <c:ser>
          <c:idx val="1"/>
          <c:order val="1"/>
          <c:tx>
            <c:strRef>
              <c:f>'Graph Data'!$G$38</c:f>
              <c:strCache>
                <c:ptCount val="1"/>
                <c:pt idx="0">
                  <c:v>2015/16-2017/18*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Data'!$G$20:$G$24</c:f>
              <c:numCache>
                <c:formatCode>0.00</c:formatCode>
                <c:ptCount val="5"/>
                <c:pt idx="0">
                  <c:v>0.4419601185</c:v>
                </c:pt>
                <c:pt idx="1">
                  <c:v>0.49015826950000002</c:v>
                </c:pt>
                <c:pt idx="2">
                  <c:v>0.51059750309999996</c:v>
                </c:pt>
                <c:pt idx="3">
                  <c:v>0.50771071189999994</c:v>
                </c:pt>
                <c:pt idx="4">
                  <c:v>0.50590760379999999</c:v>
                </c:pt>
              </c:numCache>
            </c:numRef>
          </c:val>
          <c:smooth val="0"/>
          <c:extLst>
            <c:ext xmlns:c16="http://schemas.microsoft.com/office/drawing/2014/chart" uri="{C3380CC4-5D6E-409C-BE32-E72D297353CC}">
              <c16:uniqueId val="{00000001-CA2B-4F23-A6B8-168BD477A264}"/>
            </c:ext>
          </c:extLst>
        </c:ser>
        <c:ser>
          <c:idx val="4"/>
          <c:order val="2"/>
          <c:tx>
            <c:strRef>
              <c:f>'Graph Data'!$H$38</c:f>
              <c:strCache>
                <c:ptCount val="1"/>
                <c:pt idx="0">
                  <c:v>2020/21-2022/23*</c:v>
                </c:pt>
              </c:strCache>
            </c:strRef>
          </c:tx>
          <c:spPr>
            <a:ln>
              <a:solidFill>
                <a:schemeClr val="tx1"/>
              </a:solidFill>
            </a:ln>
          </c:spPr>
          <c:marker>
            <c:symbol val="circle"/>
            <c:size val="8"/>
            <c:spPr>
              <a:solidFill>
                <a:srgbClr val="00A887"/>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Data'!$H$20:$H$24</c:f>
              <c:numCache>
                <c:formatCode>0.00</c:formatCode>
                <c:ptCount val="5"/>
                <c:pt idx="0">
                  <c:v>0.4865489355</c:v>
                </c:pt>
                <c:pt idx="1">
                  <c:v>0.53641103420000003</c:v>
                </c:pt>
                <c:pt idx="2">
                  <c:v>0.54575662530000002</c:v>
                </c:pt>
                <c:pt idx="3">
                  <c:v>0.54340817190000001</c:v>
                </c:pt>
                <c:pt idx="4">
                  <c:v>0.53895165869999995</c:v>
                </c:pt>
              </c:numCache>
            </c:numRef>
          </c:val>
          <c:smooth val="0"/>
          <c:extLst>
            <c:ext xmlns:c16="http://schemas.microsoft.com/office/drawing/2014/chart" uri="{C3380CC4-5D6E-409C-BE32-E72D297353CC}">
              <c16:uniqueId val="{00000002-CA2B-4F23-A6B8-168BD477A264}"/>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max val="0.70000000000000007"/>
          <c:min val="0.30000000000000004"/>
        </c:scaling>
        <c:delete val="0"/>
        <c:axPos val="l"/>
        <c:numFmt formatCode="#,##0.0" sourceLinked="0"/>
        <c:majorTickMark val="out"/>
        <c:minorTickMark val="none"/>
        <c:tickLblPos val="nextTo"/>
        <c:spPr>
          <a:ln>
            <a:solidFill>
              <a:schemeClr val="tx1"/>
            </a:solidFill>
          </a:ln>
        </c:spPr>
        <c:crossAx val="27073536"/>
        <c:crosses val="autoZero"/>
        <c:crossBetween val="between"/>
        <c:majorUnit val="0.1"/>
      </c:valAx>
      <c:spPr>
        <a:ln>
          <a:solidFill>
            <a:schemeClr val="tx1"/>
          </a:solidFill>
        </a:ln>
      </c:spPr>
    </c:plotArea>
    <c:legend>
      <c:legendPos val="r"/>
      <c:layout>
        <c:manualLayout>
          <c:xMode val="edge"/>
          <c:yMode val="edge"/>
          <c:x val="0.67162199073201978"/>
          <c:y val="0.46876350400951261"/>
          <c:w val="0.27595426917329108"/>
          <c:h val="0.15416177259610506"/>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7495759277861124E-2"/>
          <c:y val="0.16821319296413914"/>
          <c:w val="0.8661362333747884"/>
          <c:h val="0.48232962592383127"/>
        </c:manualLayout>
      </c:layout>
      <c:lineChart>
        <c:grouping val="standard"/>
        <c:varyColors val="0"/>
        <c:ser>
          <c:idx val="0"/>
          <c:order val="0"/>
          <c:tx>
            <c:strRef>
              <c:f>'Graph Data'!$F$39</c:f>
              <c:strCache>
                <c:ptCount val="1"/>
                <c:pt idx="0">
                  <c:v>2010-11-2012/13</c:v>
                </c:pt>
              </c:strCache>
            </c:strRef>
          </c:tx>
          <c:spPr>
            <a:ln>
              <a:solidFill>
                <a:schemeClr val="accent3"/>
              </a:solidFill>
            </a:ln>
          </c:spPr>
          <c:marker>
            <c:symbol val="triangle"/>
            <c:size val="10"/>
            <c:spPr>
              <a:solidFill>
                <a:schemeClr val="accent3"/>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Data'!$F$25:$F$29</c:f>
              <c:numCache>
                <c:formatCode>0.00</c:formatCode>
                <c:ptCount val="5"/>
                <c:pt idx="0">
                  <c:v>0.54210426030000003</c:v>
                </c:pt>
                <c:pt idx="1">
                  <c:v>0.55782337380000002</c:v>
                </c:pt>
                <c:pt idx="2">
                  <c:v>0.54694085329999997</c:v>
                </c:pt>
                <c:pt idx="3">
                  <c:v>0.55986311150000001</c:v>
                </c:pt>
                <c:pt idx="4">
                  <c:v>0.54864416910000002</c:v>
                </c:pt>
              </c:numCache>
            </c:numRef>
          </c:val>
          <c:smooth val="0"/>
          <c:extLst>
            <c:ext xmlns:c16="http://schemas.microsoft.com/office/drawing/2014/chart" uri="{C3380CC4-5D6E-409C-BE32-E72D297353CC}">
              <c16:uniqueId val="{00000000-10DD-4507-99D1-56D427E53B3F}"/>
            </c:ext>
          </c:extLst>
        </c:ser>
        <c:ser>
          <c:idx val="1"/>
          <c:order val="1"/>
          <c:tx>
            <c:strRef>
              <c:f>'Graph Data'!$G$39</c:f>
              <c:strCache>
                <c:ptCount val="1"/>
                <c:pt idx="0">
                  <c:v>2015/16-2017/18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Data'!$G$25:$G$29</c:f>
              <c:numCache>
                <c:formatCode>0.00</c:formatCode>
                <c:ptCount val="5"/>
                <c:pt idx="0">
                  <c:v>0.52557989709999997</c:v>
                </c:pt>
                <c:pt idx="1">
                  <c:v>0.53693413290000003</c:v>
                </c:pt>
                <c:pt idx="2">
                  <c:v>0.53510525450000002</c:v>
                </c:pt>
                <c:pt idx="3">
                  <c:v>0.53322540480000002</c:v>
                </c:pt>
                <c:pt idx="4">
                  <c:v>0.5350934034</c:v>
                </c:pt>
              </c:numCache>
            </c:numRef>
          </c:val>
          <c:smooth val="0"/>
          <c:extLst>
            <c:ext xmlns:c16="http://schemas.microsoft.com/office/drawing/2014/chart" uri="{C3380CC4-5D6E-409C-BE32-E72D297353CC}">
              <c16:uniqueId val="{00000001-10DD-4507-99D1-56D427E53B3F}"/>
            </c:ext>
          </c:extLst>
        </c:ser>
        <c:ser>
          <c:idx val="4"/>
          <c:order val="2"/>
          <c:tx>
            <c:strRef>
              <c:f>'Graph Data'!$H$39</c:f>
              <c:strCache>
                <c:ptCount val="1"/>
                <c:pt idx="0">
                  <c:v>2020/21-2022/23</c:v>
                </c:pt>
              </c:strCache>
            </c:strRef>
          </c:tx>
          <c:spPr>
            <a:ln>
              <a:solidFill>
                <a:schemeClr val="tx1"/>
              </a:solidFill>
            </a:ln>
          </c:spPr>
          <c:marker>
            <c:symbol val="circle"/>
            <c:size val="8"/>
            <c:spPr>
              <a:solidFill>
                <a:srgbClr val="00A887"/>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Data'!$H$25:$H$29</c:f>
              <c:numCache>
                <c:formatCode>0.00</c:formatCode>
                <c:ptCount val="5"/>
                <c:pt idx="0">
                  <c:v>0.57619906509999996</c:v>
                </c:pt>
                <c:pt idx="1">
                  <c:v>0.5778783408</c:v>
                </c:pt>
                <c:pt idx="2">
                  <c:v>0.57627953529999998</c:v>
                </c:pt>
                <c:pt idx="3">
                  <c:v>0.57102557710000001</c:v>
                </c:pt>
                <c:pt idx="4">
                  <c:v>0.57221453609999995</c:v>
                </c:pt>
              </c:numCache>
            </c:numRef>
          </c:val>
          <c:smooth val="0"/>
          <c:extLst>
            <c:ext xmlns:c16="http://schemas.microsoft.com/office/drawing/2014/chart" uri="{C3380CC4-5D6E-409C-BE32-E72D297353CC}">
              <c16:uniqueId val="{00000002-10DD-4507-99D1-56D427E53B3F}"/>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max val="0.70000000000000007"/>
          <c:min val="0.30000000000000004"/>
        </c:scaling>
        <c:delete val="0"/>
        <c:axPos val="l"/>
        <c:numFmt formatCode="#,##0.0" sourceLinked="0"/>
        <c:majorTickMark val="out"/>
        <c:minorTickMark val="none"/>
        <c:tickLblPos val="nextTo"/>
        <c:spPr>
          <a:ln>
            <a:solidFill>
              <a:schemeClr val="tx1"/>
            </a:solidFill>
          </a:ln>
        </c:spPr>
        <c:crossAx val="27073536"/>
        <c:crosses val="autoZero"/>
        <c:crossBetween val="between"/>
        <c:majorUnit val="0.1"/>
      </c:valAx>
      <c:spPr>
        <a:ln>
          <a:solidFill>
            <a:schemeClr val="tx1"/>
          </a:solidFill>
        </a:ln>
      </c:spPr>
    </c:plotArea>
    <c:legend>
      <c:legendPos val="r"/>
      <c:layout>
        <c:manualLayout>
          <c:xMode val="edge"/>
          <c:yMode val="edge"/>
          <c:x val="0.66290563111429268"/>
          <c:y val="0.47344513565638552"/>
          <c:w val="0.27994151000263717"/>
          <c:h val="0.14182363944838386"/>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17E0F63-8E86-48C8-B90D-E29A4250FB48}">
  <sheetPr>
    <tabColor rgb="FFFFFF00"/>
  </sheetPr>
  <sheetViews>
    <sheetView tabSelected="1" zoomScale="85" workbookViewId="0"/>
  </sheetViews>
  <pageMargins left="0.70866141732283505" right="0.70866141732283505" top="2" bottom="2" header="0.31496062992126" footer="0.31496062992126"/>
  <pageSetup orientation="portrait" r:id="rId1"/>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2F07CB7D-2FC5-43A4-A890-DFBF4842A8A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6B39C39C-B669-46C6-8012-5447732B469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6355976" cy="6266329"/>
    <xdr:graphicFrame macro="">
      <xdr:nvGraphicFramePr>
        <xdr:cNvPr id="2" name="Chart 1" descr="Clustered bar graph showing continuity care index by Manitoba health region for the years 2010/11-2012/13, 2015/16-2017/18, and 2020/21-2022/23. Values represent the age- and sex-adjusted index values for residents with 3 or more visits in the time period. Each region includes three bars, one for each time period. Statistical significance markers indicate differences from the Manitoba average (denoted by numbers 1, 2, 3) and differences between time periods (denoted by letters a, b, c). Regions include Southern Health–Santé Sud, Winnipeg RHA, Interlake–Eastern RHA, Prairie Mountain Health, Northern Health Region, and the Manitoba average.">
          <a:extLst>
            <a:ext uri="{FF2B5EF4-FFF2-40B4-BE49-F238E27FC236}">
              <a16:creationId xmlns:a16="http://schemas.microsoft.com/office/drawing/2014/main" id="{A420907C-30C0-60A2-1A09-D903D14FD1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0.00218</cdr:x>
      <cdr:y>0.89858</cdr:y>
    </cdr:from>
    <cdr:to>
      <cdr:x>1</cdr:x>
      <cdr:y>1</cdr:y>
    </cdr:to>
    <cdr:sp macro="" textlink="">
      <cdr:nvSpPr>
        <cdr:cNvPr id="3" name="Text Box 4"/>
        <cdr:cNvSpPr txBox="1">
          <a:spLocks xmlns:a="http://schemas.openxmlformats.org/drawingml/2006/main" noChangeArrowheads="1"/>
        </cdr:cNvSpPr>
      </cdr:nvSpPr>
      <cdr:spPr bwMode="auto">
        <a:xfrm xmlns:a="http://schemas.openxmlformats.org/drawingml/2006/main">
          <a:off x="13900" y="5658971"/>
          <a:ext cx="6362247" cy="638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1,2,3    statistically significant difference from the Manitoba average in the first, second or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statistically significant difference between the first and second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statistically significant difference between the second and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endParaRPr lang="en-CA" sz="100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1.59583E-7</cdr:y>
    </cdr:from>
    <cdr:to>
      <cdr:x>1</cdr:x>
      <cdr:y>0.08727</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1"/>
          <a:ext cx="6355976" cy="546845"/>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6.14: Continuity of Care Index by Health Region, 2010/11-2012/13, 2015/16-2017/18, and 2020/21-2022/23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index values for residents with 3+ visits in the time period (all ages)</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the continuity of care index by rural income quintile, 2010/11-2012/13, 2015/16-2017/18, and 2020/21-2022/23, based on the age- and sex-adjusted index values for residents with 3+ visits in the time period (all ages). Data points are plotted for each quintile and connected with lines. An asterisk indicates a statistically significant linear trend across income quintiles.">
          <a:extLst>
            <a:ext uri="{FF2B5EF4-FFF2-40B4-BE49-F238E27FC236}">
              <a16:creationId xmlns:a16="http://schemas.microsoft.com/office/drawing/2014/main" id="{47CD73B2-8257-D573-7C9D-5F19903E5CA7}"/>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0.00181</cdr:x>
      <cdr:y>0</cdr:y>
    </cdr:from>
    <cdr:to>
      <cdr:x>1</cdr:x>
      <cdr:y>0.13628</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30" y="0"/>
          <a:ext cx="6358790" cy="563880"/>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Continuity of Care Index by Rural Income Quintile, 2010/11-2012/13, 2015/16-2017/18, and 2020/21-2022/23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index values for residents with 3+ visits in the time period (all ages)</a:t>
          </a:r>
        </a:p>
      </cdr:txBody>
    </cdr:sp>
  </cdr:relSizeAnchor>
  <cdr:relSizeAnchor xmlns:cdr="http://schemas.openxmlformats.org/drawingml/2006/chartDrawing">
    <cdr:from>
      <cdr:x>0</cdr:x>
      <cdr:y>0.85318</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53558"/>
          <a:ext cx="6385695" cy="61105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the continuity of care index by urban income quintile, 2010/11-2012/13, 2015/16-2017/18, and 2020/21-2022/23, based on the age- and sex-adjusted index values for residents with 3+ visits in the time period (all ages). Data points are plotted for each quintile and connected with lines. An asterisk indicates a statistically significant linear trend across income quintiles.">
          <a:extLst>
            <a:ext uri="{FF2B5EF4-FFF2-40B4-BE49-F238E27FC236}">
              <a16:creationId xmlns:a16="http://schemas.microsoft.com/office/drawing/2014/main" id="{B6FB6CF5-A96E-56C8-1B2A-B18573C6D95E}"/>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0.00181</cdr:x>
      <cdr:y>0</cdr:y>
    </cdr:from>
    <cdr:to>
      <cdr:x>1</cdr:x>
      <cdr:y>0.14549</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30" y="0"/>
          <a:ext cx="6358790" cy="601980"/>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Continuity of Care Index by Urban Income Quintile, 2010/11-2012/13, 2015/16-2017/18, and 2020/21-2022/23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index values for residents with 3+ visits in the time period (all ages)</a:t>
          </a:r>
        </a:p>
      </cdr:txBody>
    </cdr:sp>
  </cdr:relSizeAnchor>
  <cdr:relSizeAnchor xmlns:cdr="http://schemas.openxmlformats.org/drawingml/2006/chartDrawing">
    <cdr:from>
      <cdr:x>0</cdr:x>
      <cdr:y>0.85313</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49410"/>
          <a:ext cx="6388939" cy="61058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efreshError="1"/>
      <sheetData sheetId="10">
        <row r="3">
          <cell r="B3" t="str">
            <v>1996-2000</v>
          </cell>
        </row>
      </sheetData>
      <sheetData sheetId="11"/>
    </sheetDataSet>
  </externalBook>
</externalLink>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pci_Feb_5_2013hjp_2" connectionId="7" xr16:uid="{06803692-B448-469F-A9E7-F8EEE5BC2598}" autoFormatId="16" applyNumberFormats="0" applyBorderFormats="0" applyFontFormats="1" applyPatternFormats="1" applyAlignmentFormats="0" applyWidthHeightFormats="0"/>
</file>

<file path=xl/queryTables/queryTable10.xml><?xml version="1.0" encoding="utf-8"?>
<queryTable xmlns="http://schemas.openxmlformats.org/spreadsheetml/2006/main" xmlns:mc="http://schemas.openxmlformats.org/markup-compatibility/2006" xmlns:xr16="http://schemas.microsoft.com/office/spreadsheetml/2017/revision16" mc:Ignorable="xr16" name="knee_replace_Feb_5_2013hjp_1" connectionId="6" xr16:uid="{6845CFF4-ECA2-4291-AE3B-B448D5519071}" autoFormatId="16" applyNumberFormats="0" applyBorderFormats="0" applyFontFormats="1" applyPatternFormats="1" applyAlignmentFormats="0" applyWidthHeightFormats="0"/>
</file>

<file path=xl/queryTables/queryTable11.xml><?xml version="1.0" encoding="utf-8"?>
<queryTable xmlns="http://schemas.openxmlformats.org/spreadsheetml/2006/main" xmlns:mc="http://schemas.openxmlformats.org/markup-compatibility/2006" xmlns:xr16="http://schemas.microsoft.com/office/spreadsheetml/2017/revision16" mc:Ignorable="xr16" name="knee_replace_Feb_5_2013hjp_2" connectionId="6" xr16:uid="{083C341E-00DF-4930-BEBB-7666812B93C1}" autoFormatId="16" applyNumberFormats="0" applyBorderFormats="0" applyFontFormats="1" applyPatternFormats="1" applyAlignmentFormats="0" applyWidthHeightFormats="0"/>
</file>

<file path=xl/queryTables/queryTable12.xml><?xml version="1.0" encoding="utf-8"?>
<queryTable xmlns="http://schemas.openxmlformats.org/spreadsheetml/2006/main" xmlns:mc="http://schemas.openxmlformats.org/markup-compatibility/2006" xmlns:xr16="http://schemas.microsoft.com/office/spreadsheetml/2017/revision16" mc:Ignorable="xr16" name="cabg_Feb_5_2013hjp_1_2" connectionId="2" xr16:uid="{227C7594-A580-4CCD-B5D7-F6D3CA29A716}" autoFormatId="16" applyNumberFormats="0" applyBorderFormats="0" applyFontFormats="1" applyPatternFormats="1" applyAlignmentFormats="0" applyWidthHeightFormats="0"/>
</file>

<file path=xl/queryTables/queryTable13.xml><?xml version="1.0" encoding="utf-8"?>
<queryTable xmlns="http://schemas.openxmlformats.org/spreadsheetml/2006/main" xmlns:mc="http://schemas.openxmlformats.org/markup-compatibility/2006" xmlns:xr16="http://schemas.microsoft.com/office/spreadsheetml/2017/revision16" mc:Ignorable="xr16" name="pci_Feb_5_2013hjp_3" connectionId="7" xr16:uid="{137D6D65-0F81-42DA-8971-02A8D630F19D}" autoFormatId="16" applyNumberFormats="0" applyBorderFormats="0" applyFontFormats="1" applyPatternFormats="1" applyAlignmentFormats="0" applyWidthHeightFormats="0"/>
</file>

<file path=xl/queryTables/queryTable14.xml><?xml version="1.0" encoding="utf-8"?>
<queryTable xmlns="http://schemas.openxmlformats.org/spreadsheetml/2006/main" xmlns:mc="http://schemas.openxmlformats.org/markup-compatibility/2006" xmlns:xr16="http://schemas.microsoft.com/office/spreadsheetml/2017/revision16" mc:Ignorable="xr16" name="cath_Feb_5_2013hjp_3" connectionId="3" xr16:uid="{26AF5234-F5FE-45E9-BFBA-E5F7FC887DA3}" autoFormatId="16" applyNumberFormats="0" applyBorderFormats="0" applyFontFormats="1" applyPatternFormats="1" applyAlignmentFormats="0" applyWidthHeightFormats="0"/>
</file>

<file path=xl/queryTables/queryTable15.xml><?xml version="1.0" encoding="utf-8"?>
<queryTable xmlns="http://schemas.openxmlformats.org/spreadsheetml/2006/main" xmlns:mc="http://schemas.openxmlformats.org/markup-compatibility/2006" xmlns:xr16="http://schemas.microsoft.com/office/spreadsheetml/2017/revision16" mc:Ignorable="xr16" name="ambvis_rates_Feb_5_2013hjp" connectionId="1" xr16:uid="{00000000-0016-0000-0B00-000000000000}" autoFormatId="16" applyNumberFormats="0" applyBorderFormats="0" applyFontFormats="1" applyPatternFormats="1" applyAlignmentFormats="0" applyWidthHeightFormats="0"/>
</file>

<file path=xl/queryTables/queryTable16.xml><?xml version="1.0" encoding="utf-8"?>
<queryTable xmlns="http://schemas.openxmlformats.org/spreadsheetml/2006/main" xmlns:mc="http://schemas.openxmlformats.org/markup-compatibility/2006" xmlns:xr16="http://schemas.microsoft.com/office/spreadsheetml/2017/revision16" mc:Ignorable="xr16" name="dementia_Feb_12_2013hjp_1" connectionId="4" xr16:uid="{655549C3-DB50-49D1-9DDB-49D8BD194FEB}" autoFormatId="16" applyNumberFormats="0" applyBorderFormats="0" applyFontFormats="1" applyPatternFormats="1" applyAlignmentFormats="0" applyWidthHeightFormats="0"/>
</file>

<file path=xl/queryTables/queryTable17.xml><?xml version="1.0" encoding="utf-8"?>
<queryTable xmlns="http://schemas.openxmlformats.org/spreadsheetml/2006/main" xmlns:mc="http://schemas.openxmlformats.org/markup-compatibility/2006" xmlns:xr16="http://schemas.microsoft.com/office/spreadsheetml/2017/revision16" mc:Ignorable="xr16" name="knee_replace_Feb_5_2013hjp_3" connectionId="6" xr16:uid="{B3AEEA78-1578-4CAD-B72E-09A7851CB860}" autoFormatId="16" applyNumberFormats="0" applyBorderFormats="0" applyFontFormats="1" applyPatternFormats="1" applyAlignmentFormats="0" applyWidthHeightFormats="0"/>
</file>

<file path=xl/queryTables/queryTable18.xml><?xml version="1.0" encoding="utf-8"?>
<queryTable xmlns="http://schemas.openxmlformats.org/spreadsheetml/2006/main" xmlns:mc="http://schemas.openxmlformats.org/markup-compatibility/2006" xmlns:xr16="http://schemas.microsoft.com/office/spreadsheetml/2017/revision16" mc:Ignorable="xr16" name="cath_Feb_5_2013hjp_1" connectionId="3" xr16:uid="{FAAEC65B-B87F-4FDC-9730-B194ABA71905}" autoFormatId="16" applyNumberFormats="0" applyBorderFormats="0" applyFontFormats="1" applyPatternFormats="1" applyAlignmentFormats="0" applyWidthHeightFormats="0"/>
</file>

<file path=xl/queryTables/queryTable19.xml><?xml version="1.0" encoding="utf-8"?>
<queryTable xmlns="http://schemas.openxmlformats.org/spreadsheetml/2006/main" xmlns:mc="http://schemas.openxmlformats.org/markup-compatibility/2006" xmlns:xr16="http://schemas.microsoft.com/office/spreadsheetml/2017/revision16" mc:Ignorable="xr16" name="ambvis_rates_Feb_5_2013hjp_3" connectionId="1" xr16:uid="{79945B6A-08B4-4478-B69F-4435D2D56073}" autoFormatId="16"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cath_Feb_5_2013hjp_2" connectionId="3" xr16:uid="{75A1A07B-B270-4705-823E-05285DE879FA}" autoFormatId="16" applyNumberFormats="0" applyBorderFormats="0" applyFontFormats="1" applyPatternFormats="1" applyAlignmentFormats="0" applyWidthHeightFormats="0"/>
</file>

<file path=xl/queryTables/queryTable20.xml><?xml version="1.0" encoding="utf-8"?>
<queryTable xmlns="http://schemas.openxmlformats.org/spreadsheetml/2006/main" xmlns:mc="http://schemas.openxmlformats.org/markup-compatibility/2006" xmlns:xr16="http://schemas.microsoft.com/office/spreadsheetml/2017/revision16" mc:Ignorable="xr16" name="knee_replace_Feb_5_2013hjp" connectionId="6" xr16:uid="{00000000-0016-0000-0B00-000002000000}" autoFormatId="16" applyNumberFormats="0" applyBorderFormats="0" applyFontFormats="1" applyPatternFormats="1" applyAlignmentFormats="0" applyWidthHeightFormats="0"/>
</file>

<file path=xl/queryTables/queryTable21.xml><?xml version="1.0" encoding="utf-8"?>
<queryTable xmlns="http://schemas.openxmlformats.org/spreadsheetml/2006/main" xmlns:mc="http://schemas.openxmlformats.org/markup-compatibility/2006" xmlns:xr16="http://schemas.microsoft.com/office/spreadsheetml/2017/revision16" mc:Ignorable="xr16" name="hip_replace_Feb_5_2013hjp" connectionId="5" xr16:uid="{00000000-0016-0000-0B00-000003000000}" autoFormatId="16" applyNumberFormats="0" applyBorderFormats="0" applyFontFormats="1" applyPatternFormats="1" applyAlignmentFormats="0" applyWidthHeightFormats="0"/>
</file>

<file path=xl/queryTables/queryTable22.xml><?xml version="1.0" encoding="utf-8"?>
<queryTable xmlns="http://schemas.openxmlformats.org/spreadsheetml/2006/main" xmlns:mc="http://schemas.openxmlformats.org/markup-compatibility/2006" xmlns:xr16="http://schemas.microsoft.com/office/spreadsheetml/2017/revision16" mc:Ignorable="xr16" name="dementia_Feb_12_2013hjp_3" connectionId="4" xr16:uid="{F0D30094-87B9-4FF0-9C11-24EB77395FA7}" autoFormatId="16" applyNumberFormats="0" applyBorderFormats="0" applyFontFormats="1" applyPatternFormats="1" applyAlignmentFormats="0" applyWidthHeightFormats="0"/>
</file>

<file path=xl/queryTables/queryTable23.xml><?xml version="1.0" encoding="utf-8"?>
<queryTable xmlns="http://schemas.openxmlformats.org/spreadsheetml/2006/main" xmlns:mc="http://schemas.openxmlformats.org/markup-compatibility/2006" xmlns:xr16="http://schemas.microsoft.com/office/spreadsheetml/2017/revision16" mc:Ignorable="xr16" name="hip_replace_Feb_5_2013hjp_1" connectionId="5" xr16:uid="{4B40AE68-A455-4E4B-8C7D-9A4DB2684114}" autoFormatId="16" applyNumberFormats="0" applyBorderFormats="0" applyFontFormats="1" applyPatternFormats="1" applyAlignmentFormats="0" applyWidthHeightFormats="0"/>
</file>

<file path=xl/queryTables/queryTable24.xml><?xml version="1.0" encoding="utf-8"?>
<queryTable xmlns="http://schemas.openxmlformats.org/spreadsheetml/2006/main" xmlns:mc="http://schemas.openxmlformats.org/markup-compatibility/2006" xmlns:xr16="http://schemas.microsoft.com/office/spreadsheetml/2017/revision16" mc:Ignorable="xr16" name="pci_Feb_5_2013hjp" connectionId="7" xr16:uid="{00000000-0016-0000-0B00-000001000000}" autoFormatId="16" applyNumberFormats="0" applyBorderFormats="0" applyFontFormats="1" applyPatternFormats="1" applyAlignmentFormats="0" applyWidthHeightFormats="0"/>
</file>

<file path=xl/queryTables/queryTable25.xml><?xml version="1.0" encoding="utf-8"?>
<queryTable xmlns="http://schemas.openxmlformats.org/spreadsheetml/2006/main" xmlns:mc="http://schemas.openxmlformats.org/markup-compatibility/2006" xmlns:xr16="http://schemas.microsoft.com/office/spreadsheetml/2017/revision16" mc:Ignorable="xr16" name="cabg_Feb_5_2013hjp_1_3" connectionId="2" xr16:uid="{48C942E7-8943-4AB8-B167-D83B63B1D583}" autoFormatId="16" applyNumberFormats="0" applyBorderFormats="0" applyFontFormats="1" applyPatternFormats="1" applyAlignmentFormats="0" applyWidthHeightFormats="0"/>
</file>

<file path=xl/queryTables/queryTable26.xml><?xml version="1.0" encoding="utf-8"?>
<queryTable xmlns="http://schemas.openxmlformats.org/spreadsheetml/2006/main" xmlns:mc="http://schemas.openxmlformats.org/markup-compatibility/2006" xmlns:xr16="http://schemas.microsoft.com/office/spreadsheetml/2017/revision16" mc:Ignorable="xr16" name="ambvis_rates_Feb_5_2013hjp_2" connectionId="1" xr16:uid="{2A5636F9-7F22-44A8-A677-E057D16E9BA1}" autoFormatId="16" applyNumberFormats="0" applyBorderFormats="0" applyFontFormats="1" applyPatternFormats="1" applyAlignmentFormats="0" applyWidthHeightFormats="0"/>
</file>

<file path=xl/queryTables/queryTable27.xml><?xml version="1.0" encoding="utf-8"?>
<queryTable xmlns="http://schemas.openxmlformats.org/spreadsheetml/2006/main" xmlns:mc="http://schemas.openxmlformats.org/markup-compatibility/2006" xmlns:xr16="http://schemas.microsoft.com/office/spreadsheetml/2017/revision16" mc:Ignorable="xr16" name="ambvis_rates_Feb_5_2013hjp_1" connectionId="1" xr16:uid="{B5BB5143-5C80-4E14-930E-C9BA46929684}" autoFormatId="16" applyNumberFormats="0" applyBorderFormats="0" applyFontFormats="1" applyPatternFormats="1" applyAlignmentFormats="0" applyWidthHeightFormats="0"/>
</file>

<file path=xl/queryTables/queryTable28.xml><?xml version="1.0" encoding="utf-8"?>
<queryTable xmlns="http://schemas.openxmlformats.org/spreadsheetml/2006/main" xmlns:mc="http://schemas.openxmlformats.org/markup-compatibility/2006" xmlns:xr16="http://schemas.microsoft.com/office/spreadsheetml/2017/revision16" mc:Ignorable="xr16" name="cabg_Feb_5_2013hjp_1" connectionId="2" xr16:uid="{00000000-0016-0000-0B00-000006000000}" autoFormatId="16" applyNumberFormats="0" applyBorderFormats="0" applyFontFormats="1" applyPatternFormats="1" applyAlignmentFormats="0" applyWidthHeightFormats="0"/>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hip_replace_Feb_5_2013hjp_2" connectionId="5" xr16:uid="{5F11D587-70D8-4759-A298-EABA74A51A84}" autoFormatId="16" applyNumberFormats="0" applyBorderFormats="0" applyFontFormats="1" applyPatternFormats="1" applyAlignmentFormats="0" applyWidthHeightFormats="0"/>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cabg_Feb_5_2013hjp_1_1" connectionId="2" xr16:uid="{25EB9B0D-3B5C-493A-B957-5681DDCDE9C3}" autoFormatId="16" applyNumberFormats="0" applyBorderFormats="0" applyFontFormats="1" applyPatternFormats="1" applyAlignmentFormats="0" applyWidthHeightFormats="0"/>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dementia_Feb_12_2013hjp_2" connectionId="4" xr16:uid="{5F6655E9-E0D3-4155-8D3F-EF1DC1C6F392}" autoFormatId="16" applyNumberFormats="0" applyBorderFormats="0" applyFontFormats="1" applyPatternFormats="1" applyAlignmentFormats="0" applyWidthHeightFormats="0"/>
</file>

<file path=xl/queryTables/queryTable6.xml><?xml version="1.0" encoding="utf-8"?>
<queryTable xmlns="http://schemas.openxmlformats.org/spreadsheetml/2006/main" xmlns:mc="http://schemas.openxmlformats.org/markup-compatibility/2006" xmlns:xr16="http://schemas.microsoft.com/office/spreadsheetml/2017/revision16" mc:Ignorable="xr16" name="hip_replace_Feb_5_2013hjp_3" connectionId="5" xr16:uid="{CBD617CE-AE29-4662-B335-24A7E5D9B188}" autoFormatId="16" applyNumberFormats="0" applyBorderFormats="0" applyFontFormats="1" applyPatternFormats="1" applyAlignmentFormats="0" applyWidthHeightFormats="0"/>
</file>

<file path=xl/queryTables/queryTable7.xml><?xml version="1.0" encoding="utf-8"?>
<queryTable xmlns="http://schemas.openxmlformats.org/spreadsheetml/2006/main" xmlns:mc="http://schemas.openxmlformats.org/markup-compatibility/2006" xmlns:xr16="http://schemas.microsoft.com/office/spreadsheetml/2017/revision16" mc:Ignorable="xr16" name="cath_Feb_5_2013hjp" connectionId="3" xr16:uid="{00000000-0016-0000-0B00-000005000000}" autoFormatId="16" applyNumberFormats="0" applyBorderFormats="0" applyFontFormats="1" applyPatternFormats="1" applyAlignmentFormats="0" applyWidthHeightFormats="0"/>
</file>

<file path=xl/queryTables/queryTable8.xml><?xml version="1.0" encoding="utf-8"?>
<queryTable xmlns="http://schemas.openxmlformats.org/spreadsheetml/2006/main" xmlns:mc="http://schemas.openxmlformats.org/markup-compatibility/2006" xmlns:xr16="http://schemas.microsoft.com/office/spreadsheetml/2017/revision16" mc:Ignorable="xr16" name="pci_Feb_5_2013hjp_1" connectionId="7" xr16:uid="{FF12E2A2-890C-4188-A213-B994B83F3DAD}" autoFormatId="16" applyNumberFormats="0" applyBorderFormats="0" applyFontFormats="1" applyPatternFormats="1" applyAlignmentFormats="0" applyWidthHeightFormats="0"/>
</file>

<file path=xl/queryTables/queryTable9.xml><?xml version="1.0" encoding="utf-8"?>
<queryTable xmlns="http://schemas.openxmlformats.org/spreadsheetml/2006/main" xmlns:mc="http://schemas.openxmlformats.org/markup-compatibility/2006" xmlns:xr16="http://schemas.microsoft.com/office/spreadsheetml/2017/revision16" mc:Ignorable="xr16" name="dementia_Feb_12_2013hjp" connectionId="4" xr16:uid="{00000000-0016-0000-0B00-000004000000}" autoFormatId="16" applyNumberFormats="0" applyBorderFormats="0" applyFontFormats="1" applyPatternFormats="1" applyAlignmentFormats="0" applyWidthHeightFormats="0"/>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19B60E59-5CF0-4F56-9282-54D3C99DFE5F}" name="Table210" displayName="Table210" ref="A3:J9" totalsRowShown="0" headerRowDxfId="104" dataDxfId="102" headerRowBorderDxfId="103" tableBorderDxfId="101">
  <tableColumns count="10">
    <tableColumn id="1" xr3:uid="{13204934-9070-47FA-BCE4-2E126490146A}" name="Health Region" dataDxfId="100"/>
    <tableColumn id="2" xr3:uid="{9D13B654-D55D-4E61-A4A1-B01F394BFA69}" name="Count_x000a_(2010/11-2012/13)" dataDxfId="99"/>
    <tableColumn id="3" xr3:uid="{E609746C-577D-448D-A2D5-107C5EC3FC4F}" name="Crude Score_x000a_(2010/11-2012/13)" dataDxfId="98"/>
    <tableColumn id="9" xr3:uid="{E533163E-0B38-4D72-A5E4-7C9E8DE92DB0}" name="Adjusted Score_x000a_(2010/11-2012/13)" dataDxfId="97"/>
    <tableColumn id="4" xr3:uid="{E905B87B-6CF6-472D-A463-4DD4DF0F4579}" name="Count_x000a_(2015/16-2017/18)" dataDxfId="96"/>
    <tableColumn id="5" xr3:uid="{42AC696E-0C0F-41CD-87FE-48FEB719A977}" name="Crude Score_x000a_(2015/16-2017/18)" dataDxfId="95"/>
    <tableColumn id="10" xr3:uid="{9B6946B1-8EB7-4F82-B7C6-45A6E18E0B8E}" name="Adjusted Score_x000a_(2015/16-2017/18)" dataDxfId="94"/>
    <tableColumn id="6" xr3:uid="{98A3EF03-EBD3-4B5B-968D-B7D8D08DA0B7}" name="Count_x000a_(2020/21-2022/23)" dataDxfId="93"/>
    <tableColumn id="7" xr3:uid="{207C225F-DEFE-422A-B44A-EF5A1D5B5E9B}" name="Crude Score_x000a_(2020/21-2022/23)" dataDxfId="92"/>
    <tableColumn id="12" xr3:uid="{99B711D0-E2B7-4818-8B64-BF6600B64A94}" name="Adjusted Score_x000a_(2020/21-2022/23)" dataDxfId="91"/>
  </tableColumns>
  <tableStyleInfo name="Dark Teal 4" showFirstColumn="1"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70228DE-6694-4EAA-91C7-0CAA5FD02573}" name="Table192" displayName="Table192" ref="A3:J19" totalsRowShown="0" headerRowDxfId="90" dataDxfId="88" headerRowBorderDxfId="89" headerRowCellStyle="Column titles white border">
  <tableColumns count="10">
    <tableColumn id="1" xr3:uid="{15A105A5-4238-4990-8FB1-1EC9064EAAF7}" name="Community Area" dataDxfId="87"/>
    <tableColumn id="2" xr3:uid="{F5CE2107-3ABF-4A5E-AE61-0FE7D317DBE0}" name="Count_x000a_(2010/11-2012/13)" dataDxfId="86"/>
    <tableColumn id="3" xr3:uid="{6986163F-37F9-4C51-B8BF-49EF97C8AA8E}" name="Crude Score_x000a_(2010/11-2012/13)" dataDxfId="85"/>
    <tableColumn id="8" xr3:uid="{E1FE3E8A-F8CF-4F43-A07A-29CA47C07498}" name="Adjusted Score_x000a_(2010/11-2012/13)" dataDxfId="84" dataCellStyle="Data - percent"/>
    <tableColumn id="4" xr3:uid="{17D3DE66-4D16-4579-9390-FCE7DFAD63F4}" name="Count_x000a_(2015/16-2017/18)" dataDxfId="83" dataCellStyle="Data - counts"/>
    <tableColumn id="5" xr3:uid="{CB9FD7DB-67DB-469A-B19C-D7838272F54A}" name="Crude Score_x000a_(2015/16-2017/18)" dataDxfId="82"/>
    <tableColumn id="9" xr3:uid="{13A8AFE8-2E00-4BDF-B370-B87F79D187D2}" name="Adjusted Score_x000a_(2015/16-2017/18)" dataDxfId="81" dataCellStyle="Data - percent"/>
    <tableColumn id="6" xr3:uid="{DE6F0234-9AFC-4F7C-B44E-7E3EF1DFD886}" name="Count_x000a_(2020/21-2022/23)" dataDxfId="80" dataCellStyle="Data - counts"/>
    <tableColumn id="7" xr3:uid="{DEF3260F-6C20-44F1-A215-7DE7E706528E}" name="Crude Score_x000a_(2020/21-2022/23)" dataDxfId="79" dataCellStyle="Data - percent"/>
    <tableColumn id="10" xr3:uid="{FD57EE1E-18E1-452C-A821-2E362C658130}" name="Adjusted Score_x000a_(2020/21-2022/23)" dataDxfId="78" dataCellStyle="Data - percent"/>
  </tableColumns>
  <tableStyleInfo name="Dark Teal 4" showFirstColumn="1"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C9CB1AD0-5442-4905-B0B3-BBD927C6961F}" name="Table320415" displayName="Table320415" ref="A3:J31" totalsRowShown="0" headerRowDxfId="77" dataDxfId="75" headerRowBorderDxfId="76" headerRowCellStyle="Column titles white border">
  <tableColumns count="10">
    <tableColumn id="1" xr3:uid="{27D782E4-64EA-42E7-BDD9-167ABC660053}" name="Neighborhood Cluster" dataDxfId="74"/>
    <tableColumn id="2" xr3:uid="{6FB7B7CC-1568-4FBA-8C8A-C3673B0E71C4}" name="Count_x000a_(2010/11-2012/13)" dataDxfId="73"/>
    <tableColumn id="3" xr3:uid="{799AD68C-F0F9-49AB-810E-8A8E76B68BB8}" name="Crude Score_x000a_(2010/11-2012/13)" dataDxfId="72"/>
    <tableColumn id="8" xr3:uid="{0C919304-67A1-4AA3-8103-645F25F7CD26}" name="Adjusted Score_x000a_(2010/11-2012/13)" dataDxfId="71" dataCellStyle="Data - percent"/>
    <tableColumn id="4" xr3:uid="{9B3EB30E-4811-4C2F-87EE-547A53BB9DF3}" name="Count_x000a_(2015/16-2017/18)" dataDxfId="70" dataCellStyle="Data - counts"/>
    <tableColumn id="5" xr3:uid="{0F12AD61-6D7D-4366-8714-6875C0A34F39}" name="Crude Score_x000a_(2015/16-2017/18)" dataDxfId="69"/>
    <tableColumn id="9" xr3:uid="{2605FB17-AA4C-4FAA-83FA-01A01B6C0FC0}" name="Adjusted Score_x000a_(2015/16-2017/18)" dataDxfId="68" dataCellStyle="Data - percent"/>
    <tableColumn id="6" xr3:uid="{43E0FA13-9B54-44D6-B201-10E3B3EA5D72}" name="Count_x000a_(2020/21-2022/23)" dataDxfId="67" dataCellStyle="Data - counts"/>
    <tableColumn id="7" xr3:uid="{C517B006-E5E4-45CE-8275-34DFC91A1A27}" name="Crude Score_x000a_(2020/21-2022/23)" dataDxfId="66" dataCellStyle="Data - percent"/>
    <tableColumn id="10" xr3:uid="{B737B69A-8423-4615-A441-837880882BBA}" name="Adjusted Score_x000a_(2020/21-2022/23)" dataDxfId="65" dataCellStyle="Data - percent"/>
  </tableColumns>
  <tableStyleInfo name="Dark Teal 4" showFirstColumn="1"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190B5921-F727-4D1F-BC76-4168D7F21DF7}" name="Table42151625" displayName="Table42151625" ref="A3:J28" totalsRowShown="0" headerRowDxfId="64" dataDxfId="62" headerRowBorderDxfId="63" headerRowCellStyle="Column titles white border">
  <tableColumns count="10">
    <tableColumn id="1" xr3:uid="{56E8EF34-C172-47DD-9A69-8731AF4BEA3C}" name="District" dataDxfId="61"/>
    <tableColumn id="2" xr3:uid="{2C3FE038-D845-4E55-81E9-9689AAFF2A87}" name="Count_x000a_(2010/11-2012/13)" dataDxfId="60"/>
    <tableColumn id="3" xr3:uid="{BA0D3DA2-FE1B-492A-B643-3CFEFEDAF728}" name="Crude Score_x000a_(2010/11-2012/13)" dataDxfId="59"/>
    <tableColumn id="8" xr3:uid="{CFB65243-E5B2-44C6-8D0C-FB9438A58613}" name="Adjusted Score_x000a_(2010/11-2012/13)" dataDxfId="58"/>
    <tableColumn id="4" xr3:uid="{65A87695-A081-48FE-8DE3-008DDF3ABE7B}" name="Count_x000a_(2015/16-2017/18)" dataDxfId="57"/>
    <tableColumn id="5" xr3:uid="{94433568-4669-42E6-80A7-30B3ED87FD6E}" name="Crude Score_x000a_(2015/16-2017/18)" dataDxfId="56"/>
    <tableColumn id="9" xr3:uid="{3F299B8B-FCEB-4979-A7AE-BD2BD5C89E3E}" name="Adjusted Score_x000a_(2015/16-2017/18)" dataDxfId="55"/>
    <tableColumn id="6" xr3:uid="{F9BAEEB1-906A-4FDA-B891-D116C64ECB71}" name="Count_x000a_(2020/21-2022/23)" dataDxfId="54"/>
    <tableColumn id="7" xr3:uid="{0CF98AB4-2418-42C1-BA44-73FF78F5589D}" name="Crude Score_x000a_(2020/21-2022/23)" dataDxfId="53"/>
    <tableColumn id="10" xr3:uid="{9C6E716E-CAD9-42C6-B721-1B82BF58347E}" name="Adjusted Score_x000a_(2020/21-2022/23)" dataDxfId="52"/>
  </tableColumns>
  <tableStyleInfo name="Dark Teal 4" showFirstColumn="1"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75C73E73-BE81-4E1F-8F96-DF80CE8D13B8}" name="Table5226172635" displayName="Table5226172635" ref="A3:J20" totalsRowShown="0" headerRowDxfId="51" dataDxfId="49" headerRowBorderDxfId="50" headerRowCellStyle="Column titles white border">
  <tableColumns count="10">
    <tableColumn id="1" xr3:uid="{F950CF07-5D56-45EA-9912-AE960FEF62C5}" name="District" dataDxfId="48"/>
    <tableColumn id="2" xr3:uid="{D577F4E8-AFD3-4919-A21A-04C97EBB4CD7}" name="Count_x000a_(2010/11-2012/13)" dataDxfId="47"/>
    <tableColumn id="3" xr3:uid="{E7B9AA8C-BAA1-45C8-B8D1-E513DF08F7CD}" name="Crude Score_x000a_(2010/11-2012/13)" dataDxfId="46"/>
    <tableColumn id="8" xr3:uid="{5833F9F7-6CE0-4C5D-9C27-545F1A6F2CD5}" name="Adjusted Score_x000a_(2010/11-2012/13)" dataDxfId="45"/>
    <tableColumn id="4" xr3:uid="{AA22EA7D-5DC0-4F3A-8ECA-5325860C71C2}" name="Count_x000a_(2015/16-2017/18)" dataDxfId="44"/>
    <tableColumn id="5" xr3:uid="{8961EBF3-9061-40CF-8EED-1A80E878AA94}" name="Crude Score_x000a_(2015/16-2017/18)" dataDxfId="43"/>
    <tableColumn id="9" xr3:uid="{670C5F53-3547-4206-A3B4-00F4526F41EF}" name="Adjusted Score_x000a_(2015/16-2017/18)" dataDxfId="42"/>
    <tableColumn id="6" xr3:uid="{5AE41F3B-C96C-4164-9A3A-D1DA1E86C419}" name="Count_x000a_(2020/21-2022/23)" dataDxfId="41"/>
    <tableColumn id="7" xr3:uid="{CC94DDF7-9E48-4746-955D-E442C96C3982}" name="Crude Score_x000a_(2020/21-2022/23)" dataDxfId="40"/>
    <tableColumn id="10" xr3:uid="{1DCF345B-E210-451E-A2D4-F32F96B5D28A}" name="Adjusted Score_x000a_(2020/21-2022/23)" dataDxfId="39"/>
  </tableColumns>
  <tableStyleInfo name="Dark Teal 4" showFirstColumn="1"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7A20D9CB-798B-4F89-AB42-892EED972576}" name="Table623718273645" displayName="Table623718273645" ref="A3:J22" totalsRowShown="0" headerRowDxfId="38" dataDxfId="36" headerRowBorderDxfId="37" headerRowCellStyle="Column titles white border">
  <tableColumns count="10">
    <tableColumn id="1" xr3:uid="{FE5F8FC8-159A-4DF3-B7D2-2F19ED803D96}" name="District" dataDxfId="35"/>
    <tableColumn id="2" xr3:uid="{0C48451A-9843-46CF-881D-DCD2932FAB8E}" name="Count_x000a_(2010/11-2012/13)" dataDxfId="34"/>
    <tableColumn id="3" xr3:uid="{26BCE2F9-001A-4F33-B3FE-6D6410B9F6A9}" name="Crude Score_x000a_(2010/11-2012/13)" dataDxfId="33"/>
    <tableColumn id="8" xr3:uid="{78EE06CD-91BE-4824-9F4D-66929B7D5852}" name="Adjusted Score_x000a_(2010/11-2012/13)" dataDxfId="32"/>
    <tableColumn id="4" xr3:uid="{ACE4089F-A593-4169-8211-DB959B0A7642}" name="Count_x000a_(2015/16-2017/18)" dataDxfId="31"/>
    <tableColumn id="5" xr3:uid="{BBAF5251-1946-45AA-B1BE-33DD00E61DDF}" name="Crude Score_x000a_(2015/16-2017/18)" dataDxfId="30"/>
    <tableColumn id="9" xr3:uid="{0243E1F9-2123-42A5-BB23-E877D5619A14}" name="Adjusted Score_x000a_(2015/16-2017/18)" dataDxfId="29"/>
    <tableColumn id="6" xr3:uid="{2EBEEC92-8AF4-4122-8D62-E2CACC3843A9}" name="Count_x000a_(2020/21-2022/23)" dataDxfId="28"/>
    <tableColumn id="7" xr3:uid="{EE37DAC4-2A3A-4DD3-9407-19801A4F6813}" name="Crude Score_x000a_(2020/21-2022/23)" dataDxfId="27"/>
    <tableColumn id="10" xr3:uid="{E85AC16D-EACE-461E-8B26-B1F5656F1FD6}" name="Adjusted Score_x000a_(2020/21-2022/23)" dataDxfId="26"/>
  </tableColumns>
  <tableStyleInfo name="Dark Teal 4" showFirstColumn="1"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4" xr:uid="{19AC8825-DF12-4B44-B20D-5B1A0A3B3CEF}" name="Table72481928374655" displayName="Table72481928374655" ref="A3:J20" totalsRowShown="0" headerRowDxfId="25" dataDxfId="23" headerRowBorderDxfId="24" headerRowCellStyle="Column titles white border">
  <tableColumns count="10">
    <tableColumn id="1" xr3:uid="{6E1F500A-8750-4D61-92EF-BE362543E70C}" name="District" dataDxfId="22"/>
    <tableColumn id="2" xr3:uid="{71437E27-5219-4322-8B51-D5994C0FEE0A}" name="Count_x000a_(2010/11-2012/13)" dataDxfId="21"/>
    <tableColumn id="3" xr3:uid="{054969E8-9BFF-44EA-9AC6-6F628BFD315E}" name="Crude Score_x000a_(2010/11-2012/13)" dataDxfId="20"/>
    <tableColumn id="8" xr3:uid="{D76499AF-A597-492A-91E1-B9288188753A}" name="Adjusted Score_x000a_(2010/11-2012/13)" dataDxfId="19"/>
    <tableColumn id="4" xr3:uid="{82B9FAD0-A182-4979-A453-ABA4A726790B}" name="Count_x000a_(2015/16-2017/18)" dataDxfId="18"/>
    <tableColumn id="5" xr3:uid="{112A539F-2360-4C14-A71A-5D32AF2F734D}" name="Crude Score_x000a_(2015/16-2017/18)" dataDxfId="17"/>
    <tableColumn id="9" xr3:uid="{7A0D3EB2-8D1A-44C5-A259-DABF8E4C74B0}" name="Adjusted Score_x000a_(2015/16-2017/18)" dataDxfId="16"/>
    <tableColumn id="6" xr3:uid="{FB9C8903-1AC8-4A75-8E6F-8F2F08F49C57}" name="Count_x000a_(2020/21-2022/23)" dataDxfId="15"/>
    <tableColumn id="7" xr3:uid="{290570BD-3038-4C7F-AC18-9BCCFD7BFA28}" name="Crude Score_x000a_(2020/21-2022/23)" dataDxfId="14"/>
    <tableColumn id="10" xr3:uid="{926D0B2F-0520-4633-993E-B9FF02B30FFE}" name="Adjusted Score_x000a_(2020/21-2022/23)" dataDxfId="13"/>
  </tableColumns>
  <tableStyleInfo name="Dark Teal 4" showFirstColumn="1"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4" xr:uid="{D44EF3A5-0483-4809-8D7C-F2F8E310EB90}" name="Table81832112029384765" displayName="Table81832112029384765" ref="A3:D14" totalsRowShown="0" headerRowDxfId="12" dataDxfId="10" headerRowBorderDxfId="11">
  <tableColumns count="4">
    <tableColumn id="1" xr3:uid="{7529A3CA-56E2-405D-9518-3E138199BDA2}" name="Income Quintile" dataDxfId="9"/>
    <tableColumn id="2" xr3:uid="{8F107E04-FBD4-4D42-8209-86BE6E85EED9}" name="Adjusted Rate (2010/11-2012/13)" dataDxfId="8" dataCellStyle="Data - percent"/>
    <tableColumn id="3" xr3:uid="{25DBBBAA-19F0-44AB-A7A3-E2C9680F4E3D}" name="Adjusted Rate (2015/16-2017/18)" dataDxfId="7" dataCellStyle="Data - percent"/>
    <tableColumn id="4" xr3:uid="{B1A4B07F-07FA-4054-9241-0E968E724E9B}" name="Adjusted Rate (2020/21-2022/23)" dataDxfId="6" dataCellStyle="Data - percent"/>
  </tableColumns>
  <tableStyleInfo name="Dark Teal 4 -no total" showFirstColumn="1"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6225BD3B-55DE-4D88-A270-F2CBDCD827AB}" name="Table919331221303948663" displayName="Table919331221303948663" ref="A2:B12" totalsRowShown="0" headerRowDxfId="5" dataDxfId="3" headerRowBorderDxfId="4">
  <tableColumns count="2">
    <tableColumn id="1" xr3:uid="{8EF15578-762E-40AC-B1C0-33340F8A363A}" name="Statistical Tests" dataDxfId="2"/>
    <tableColumn id="2" xr3:uid="{A762336D-776A-4A87-9567-9F5DE04C03FD}" name="Probability" dataDxfId="1"/>
  </tableColumns>
  <tableStyleInfo name="Dark Teal 4 -no total" showFirstColumn="1" showLastColumn="0" showRowStripes="1" showColumnStripes="0"/>
</table>
</file>

<file path=xl/theme/theme1.xml><?xml version="1.0" encoding="utf-8"?>
<a:theme xmlns:a="http://schemas.openxmlformats.org/drawingml/2006/main" name="MCHP_Figure_Table_Theme_2018-05-03">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8" Type="http://schemas.openxmlformats.org/officeDocument/2006/relationships/queryTable" Target="../queryTables/queryTable7.xml"/><Relationship Id="rId13" Type="http://schemas.openxmlformats.org/officeDocument/2006/relationships/queryTable" Target="../queryTables/queryTable12.xml"/><Relationship Id="rId18" Type="http://schemas.openxmlformats.org/officeDocument/2006/relationships/queryTable" Target="../queryTables/queryTable17.xml"/><Relationship Id="rId26" Type="http://schemas.openxmlformats.org/officeDocument/2006/relationships/queryTable" Target="../queryTables/queryTable25.xml"/><Relationship Id="rId3" Type="http://schemas.openxmlformats.org/officeDocument/2006/relationships/queryTable" Target="../queryTables/queryTable2.xml"/><Relationship Id="rId21" Type="http://schemas.openxmlformats.org/officeDocument/2006/relationships/queryTable" Target="../queryTables/queryTable20.xml"/><Relationship Id="rId7" Type="http://schemas.openxmlformats.org/officeDocument/2006/relationships/queryTable" Target="../queryTables/queryTable6.xml"/><Relationship Id="rId12" Type="http://schemas.openxmlformats.org/officeDocument/2006/relationships/queryTable" Target="../queryTables/queryTable11.xml"/><Relationship Id="rId17" Type="http://schemas.openxmlformats.org/officeDocument/2006/relationships/queryTable" Target="../queryTables/queryTable16.xml"/><Relationship Id="rId25" Type="http://schemas.openxmlformats.org/officeDocument/2006/relationships/queryTable" Target="../queryTables/queryTable24.xml"/><Relationship Id="rId2" Type="http://schemas.openxmlformats.org/officeDocument/2006/relationships/queryTable" Target="../queryTables/queryTable1.xml"/><Relationship Id="rId16" Type="http://schemas.openxmlformats.org/officeDocument/2006/relationships/queryTable" Target="../queryTables/queryTable15.xml"/><Relationship Id="rId20" Type="http://schemas.openxmlformats.org/officeDocument/2006/relationships/queryTable" Target="../queryTables/queryTable19.xml"/><Relationship Id="rId29" Type="http://schemas.openxmlformats.org/officeDocument/2006/relationships/queryTable" Target="../queryTables/queryTable28.xml"/><Relationship Id="rId1" Type="http://schemas.openxmlformats.org/officeDocument/2006/relationships/printerSettings" Target="../printerSettings/printerSettings14.bin"/><Relationship Id="rId6" Type="http://schemas.openxmlformats.org/officeDocument/2006/relationships/queryTable" Target="../queryTables/queryTable5.xml"/><Relationship Id="rId11" Type="http://schemas.openxmlformats.org/officeDocument/2006/relationships/queryTable" Target="../queryTables/queryTable10.xml"/><Relationship Id="rId24" Type="http://schemas.openxmlformats.org/officeDocument/2006/relationships/queryTable" Target="../queryTables/queryTable23.xml"/><Relationship Id="rId5" Type="http://schemas.openxmlformats.org/officeDocument/2006/relationships/queryTable" Target="../queryTables/queryTable4.xml"/><Relationship Id="rId15" Type="http://schemas.openxmlformats.org/officeDocument/2006/relationships/queryTable" Target="../queryTables/queryTable14.xml"/><Relationship Id="rId23" Type="http://schemas.openxmlformats.org/officeDocument/2006/relationships/queryTable" Target="../queryTables/queryTable22.xml"/><Relationship Id="rId28" Type="http://schemas.openxmlformats.org/officeDocument/2006/relationships/queryTable" Target="../queryTables/queryTable27.xml"/><Relationship Id="rId10" Type="http://schemas.openxmlformats.org/officeDocument/2006/relationships/queryTable" Target="../queryTables/queryTable9.xml"/><Relationship Id="rId19" Type="http://schemas.openxmlformats.org/officeDocument/2006/relationships/queryTable" Target="../queryTables/queryTable18.xml"/><Relationship Id="rId4" Type="http://schemas.openxmlformats.org/officeDocument/2006/relationships/queryTable" Target="../queryTables/queryTable3.xml"/><Relationship Id="rId9" Type="http://schemas.openxmlformats.org/officeDocument/2006/relationships/queryTable" Target="../queryTables/queryTable8.xml"/><Relationship Id="rId14" Type="http://schemas.openxmlformats.org/officeDocument/2006/relationships/queryTable" Target="../queryTables/queryTable13.xml"/><Relationship Id="rId22" Type="http://schemas.openxmlformats.org/officeDocument/2006/relationships/queryTable" Target="../queryTables/queryTable21.xml"/><Relationship Id="rId27" Type="http://schemas.openxmlformats.org/officeDocument/2006/relationships/queryTable" Target="../queryTables/queryTable26.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402BD-B473-41DF-A709-EF918498D725}">
  <sheetPr>
    <tabColor theme="3"/>
  </sheetPr>
  <dimension ref="A1:R14"/>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8" s="62" customFormat="1" ht="18.899999999999999" customHeight="1" x14ac:dyDescent="0.3">
      <c r="A1" s="119" t="s">
        <v>466</v>
      </c>
      <c r="B1" s="61"/>
      <c r="C1" s="61"/>
      <c r="D1" s="61"/>
      <c r="E1" s="61"/>
      <c r="F1" s="61"/>
      <c r="G1" s="61"/>
      <c r="H1" s="61"/>
      <c r="I1" s="61"/>
      <c r="J1" s="61"/>
      <c r="K1" s="61"/>
      <c r="L1" s="61"/>
    </row>
    <row r="2" spans="1:18" s="62" customFormat="1" ht="18.899999999999999" customHeight="1" x14ac:dyDescent="0.3">
      <c r="A2" s="1" t="s">
        <v>465</v>
      </c>
      <c r="B2" s="63"/>
      <c r="C2" s="63"/>
      <c r="D2" s="63"/>
      <c r="E2" s="63"/>
      <c r="F2" s="63"/>
      <c r="G2" s="63"/>
      <c r="H2" s="63"/>
      <c r="I2" s="63"/>
      <c r="J2" s="63"/>
      <c r="K2" s="61"/>
      <c r="L2" s="61"/>
    </row>
    <row r="3" spans="1:18" s="66" customFormat="1" ht="54" customHeight="1" x14ac:dyDescent="0.3">
      <c r="A3" s="103" t="s">
        <v>458</v>
      </c>
      <c r="B3" s="64" t="s">
        <v>449</v>
      </c>
      <c r="C3" s="64" t="s">
        <v>459</v>
      </c>
      <c r="D3" s="64" t="s">
        <v>460</v>
      </c>
      <c r="E3" s="64" t="s">
        <v>450</v>
      </c>
      <c r="F3" s="64" t="s">
        <v>461</v>
      </c>
      <c r="G3" s="64" t="s">
        <v>462</v>
      </c>
      <c r="H3" s="64" t="s">
        <v>451</v>
      </c>
      <c r="I3" s="64" t="s">
        <v>463</v>
      </c>
      <c r="J3" s="65" t="s">
        <v>464</v>
      </c>
      <c r="Q3" s="67"/>
      <c r="R3" s="67"/>
    </row>
    <row r="4" spans="1:18" s="62" customFormat="1" ht="18.899999999999999" customHeight="1" x14ac:dyDescent="0.3">
      <c r="A4" s="68" t="s">
        <v>172</v>
      </c>
      <c r="B4" s="69">
        <v>6336017.7567999996</v>
      </c>
      <c r="C4" s="70">
        <v>0.4700309909</v>
      </c>
      <c r="D4" s="70">
        <v>0.48176800590000002</v>
      </c>
      <c r="E4" s="69">
        <v>6552468.8608999997</v>
      </c>
      <c r="F4" s="70">
        <v>0.44314459070000001</v>
      </c>
      <c r="G4" s="70">
        <v>0.45439318940000001</v>
      </c>
      <c r="H4" s="69">
        <v>7182339.7470000004</v>
      </c>
      <c r="I4" s="70">
        <v>0.50064405540000001</v>
      </c>
      <c r="J4" s="71">
        <v>0.50001953750000006</v>
      </c>
    </row>
    <row r="5" spans="1:18" s="62" customFormat="1" ht="18.899999999999999" customHeight="1" x14ac:dyDescent="0.3">
      <c r="A5" s="68" t="s">
        <v>167</v>
      </c>
      <c r="B5" s="69">
        <v>29966831.43</v>
      </c>
      <c r="C5" s="70">
        <v>0.55090137930000005</v>
      </c>
      <c r="D5" s="70">
        <v>0.56248164239999998</v>
      </c>
      <c r="E5" s="69">
        <v>31789968.872000001</v>
      </c>
      <c r="F5" s="70">
        <v>0.52339074679999997</v>
      </c>
      <c r="G5" s="70">
        <v>0.53670255239999998</v>
      </c>
      <c r="H5" s="69">
        <v>35144458.870999999</v>
      </c>
      <c r="I5" s="70">
        <v>0.57376647489999999</v>
      </c>
      <c r="J5" s="71">
        <v>0.57618221290000005</v>
      </c>
    </row>
    <row r="6" spans="1:18" s="62" customFormat="1" ht="18.899999999999999" customHeight="1" x14ac:dyDescent="0.3">
      <c r="A6" s="68" t="s">
        <v>47</v>
      </c>
      <c r="B6" s="69">
        <v>5153201.2936000004</v>
      </c>
      <c r="C6" s="70">
        <v>0.54333445380000001</v>
      </c>
      <c r="D6" s="70">
        <v>0.53797250100000005</v>
      </c>
      <c r="E6" s="69">
        <v>5303500.0078999996</v>
      </c>
      <c r="F6" s="70">
        <v>0.54758241949999997</v>
      </c>
      <c r="G6" s="70">
        <v>0.53662663970000002</v>
      </c>
      <c r="H6" s="69">
        <v>5739834.6944000004</v>
      </c>
      <c r="I6" s="70">
        <v>0.57696638570000003</v>
      </c>
      <c r="J6" s="71">
        <v>0.5608907233</v>
      </c>
    </row>
    <row r="7" spans="1:18" s="62" customFormat="1" ht="18.899999999999999" customHeight="1" x14ac:dyDescent="0.3">
      <c r="A7" s="68" t="s">
        <v>170</v>
      </c>
      <c r="B7" s="69">
        <v>6673882.4040000001</v>
      </c>
      <c r="C7" s="70">
        <v>0.48216467899999998</v>
      </c>
      <c r="D7" s="70">
        <v>0.49443490509999999</v>
      </c>
      <c r="E7" s="69">
        <v>6811885.1146999998</v>
      </c>
      <c r="F7" s="70">
        <v>0.48944394969999999</v>
      </c>
      <c r="G7" s="70">
        <v>0.49747722919999998</v>
      </c>
      <c r="H7" s="69">
        <v>7363543.9237000002</v>
      </c>
      <c r="I7" s="70">
        <v>0.54093589200000003</v>
      </c>
      <c r="J7" s="71">
        <v>0.54098512210000005</v>
      </c>
    </row>
    <row r="8" spans="1:18" s="62" customFormat="1" ht="18.899999999999999" customHeight="1" x14ac:dyDescent="0.3">
      <c r="A8" s="68" t="s">
        <v>168</v>
      </c>
      <c r="B8" s="69">
        <v>2015950.2707</v>
      </c>
      <c r="C8" s="70">
        <v>0.46662275089999999</v>
      </c>
      <c r="D8" s="70">
        <v>0.5041298179</v>
      </c>
      <c r="E8" s="69">
        <v>1983363.8348000001</v>
      </c>
      <c r="F8" s="70">
        <v>0.47821860319999998</v>
      </c>
      <c r="G8" s="70">
        <v>0.50736719450000001</v>
      </c>
      <c r="H8" s="69">
        <v>1427407.2357000001</v>
      </c>
      <c r="I8" s="70">
        <v>0.53020103839999999</v>
      </c>
      <c r="J8" s="71">
        <v>0.53189954169999998</v>
      </c>
      <c r="Q8" s="72"/>
    </row>
    <row r="9" spans="1:18" s="62" customFormat="1" ht="18.899999999999999" customHeight="1" x14ac:dyDescent="0.3">
      <c r="A9" s="73" t="s">
        <v>29</v>
      </c>
      <c r="B9" s="74">
        <v>50407073.799999997</v>
      </c>
      <c r="C9" s="75">
        <v>0.52508188980000003</v>
      </c>
      <c r="D9" s="75">
        <v>0.534750226</v>
      </c>
      <c r="E9" s="74">
        <v>52509069.829000004</v>
      </c>
      <c r="F9" s="75">
        <v>0.50778095339999996</v>
      </c>
      <c r="G9" s="75">
        <v>0.51790434919999995</v>
      </c>
      <c r="H9" s="74">
        <v>56903314.284000002</v>
      </c>
      <c r="I9" s="75">
        <v>0.55823629470000002</v>
      </c>
      <c r="J9" s="76">
        <v>0.55823629470000002</v>
      </c>
    </row>
    <row r="10" spans="1:18" ht="18.899999999999999" customHeight="1" x14ac:dyDescent="0.25">
      <c r="A10" s="77" t="s">
        <v>415</v>
      </c>
    </row>
    <row r="11" spans="1:18" x14ac:dyDescent="0.25">
      <c r="B11" s="79"/>
      <c r="H11" s="79"/>
    </row>
    <row r="12" spans="1:18" x14ac:dyDescent="0.25">
      <c r="A12" s="120" t="s">
        <v>476</v>
      </c>
      <c r="B12" s="80"/>
      <c r="C12" s="80"/>
      <c r="D12" s="80"/>
      <c r="E12" s="80"/>
      <c r="F12" s="80"/>
      <c r="G12" s="80"/>
      <c r="H12" s="80"/>
      <c r="I12" s="80"/>
      <c r="J12" s="80"/>
    </row>
    <row r="13" spans="1:18" x14ac:dyDescent="0.25">
      <c r="B13" s="79"/>
      <c r="H13" s="79"/>
    </row>
    <row r="14" spans="1:18" ht="15.6" x14ac:dyDescent="0.3">
      <c r="A14" s="121" t="s">
        <v>477</v>
      </c>
      <c r="B14" s="79"/>
      <c r="H14" s="79"/>
    </row>
  </sheetData>
  <phoneticPr fontId="35" type="noConversion"/>
  <pageMargins left="0.75" right="0.75" top="0.7" bottom="0.7" header="0.31496062992126" footer="0.31496062992126"/>
  <pageSetup paperSize="3" scale="79" orientation="landscape" r:id="rId1"/>
  <headerFooter alignWithMargins="0"/>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H48"/>
  <sheetViews>
    <sheetView workbookViewId="0">
      <selection activeCell="Q54" sqref="Q54"/>
    </sheetView>
  </sheetViews>
  <sheetFormatPr defaultRowHeight="14.4" x14ac:dyDescent="0.3"/>
  <cols>
    <col min="1" max="1" width="5.88671875" customWidth="1"/>
    <col min="2" max="2" width="25.5546875" style="30" customWidth="1"/>
    <col min="4" max="4" width="11.88671875" style="31" bestFit="1" customWidth="1"/>
    <col min="5" max="5" width="26.5546875" style="30" customWidth="1"/>
    <col min="6" max="6" width="10.44140625" style="8" customWidth="1"/>
    <col min="7" max="7" width="23.109375" style="8" customWidth="1"/>
    <col min="8" max="8" width="11.44140625" style="8" customWidth="1"/>
    <col min="9" max="10" width="11.44140625" style="14" customWidth="1"/>
    <col min="11" max="11" width="15.109375" style="14" customWidth="1"/>
    <col min="12" max="12" width="2.5546875" style="14" customWidth="1"/>
    <col min="13" max="13" width="9.109375" style="18" bestFit="1" customWidth="1"/>
    <col min="14" max="14" width="11.6640625" style="16" bestFit="1" customWidth="1"/>
    <col min="15" max="15" width="10.6640625" bestFit="1" customWidth="1"/>
    <col min="16" max="16" width="10.44140625" bestFit="1" customWidth="1"/>
    <col min="17" max="17" width="16.33203125" customWidth="1"/>
    <col min="18" max="18" width="12.109375" bestFit="1" customWidth="1"/>
    <col min="19" max="19" width="12.44140625" bestFit="1" customWidth="1"/>
    <col min="20" max="20" width="24.44140625" bestFit="1" customWidth="1"/>
    <col min="21" max="21" width="16.109375" customWidth="1"/>
    <col min="22" max="23" width="16.109375" style="6" customWidth="1"/>
    <col min="24" max="26" width="15.33203125" style="6" bestFit="1" customWidth="1"/>
    <col min="27" max="27" width="2.88671875" style="6" customWidth="1"/>
    <col min="28" max="28" width="14.44140625" style="6" customWidth="1"/>
    <col min="29" max="29" width="12.33203125" style="6" customWidth="1"/>
    <col min="30" max="31" width="15.33203125" style="6" bestFit="1" customWidth="1"/>
  </cols>
  <sheetData>
    <row r="1" spans="1:34" x14ac:dyDescent="0.3">
      <c r="B1" s="30" t="str">
        <f>'Raw Data'!B4</f>
        <v>Crude and Age &amp; Sex Adjusted Annual HbA1c Lab Test Rates by Regions, 2011/12, 2016/17 &amp; 2021/22(ref), all residents with 3+ visits in 3 years</v>
      </c>
    </row>
    <row r="3" spans="1:34" x14ac:dyDescent="0.3">
      <c r="B3" s="30" t="str">
        <f>'Raw Data'!B6</f>
        <v xml:space="preserve">date:   December 5, 2024 </v>
      </c>
    </row>
    <row r="4" spans="1:34" x14ac:dyDescent="0.3">
      <c r="AD4"/>
      <c r="AE4"/>
    </row>
    <row r="5" spans="1:34" s="3" customFormat="1" x14ac:dyDescent="0.3">
      <c r="A5" s="3" t="s">
        <v>234</v>
      </c>
      <c r="B5" s="2" t="s">
        <v>177</v>
      </c>
      <c r="C5" s="3" t="s">
        <v>127</v>
      </c>
      <c r="D5" s="32" t="s">
        <v>390</v>
      </c>
      <c r="E5" s="2" t="s">
        <v>391</v>
      </c>
      <c r="F5" s="7" t="s">
        <v>452</v>
      </c>
      <c r="G5" s="7" t="s">
        <v>444</v>
      </c>
      <c r="H5" s="7" t="s">
        <v>445</v>
      </c>
      <c r="I5" s="15"/>
      <c r="J5" s="19" t="s">
        <v>263</v>
      </c>
      <c r="K5" s="16"/>
    </row>
    <row r="6" spans="1:34" x14ac:dyDescent="0.3">
      <c r="A6">
        <v>6</v>
      </c>
      <c r="B6" s="33" t="s">
        <v>128</v>
      </c>
      <c r="C6" t="str">
        <f>IF('Raw Data'!BC13&lt;0,CONCATENATE("(",-1*'Raw Data'!BC13,")"),'Raw Data'!BC13)</f>
        <v>(b)</v>
      </c>
      <c r="D6" s="34" t="s">
        <v>46</v>
      </c>
      <c r="E6" s="30" t="str">
        <f t="shared" ref="E6:E11" si="0">CONCATENATE(B6)&amp; (C6)</f>
        <v>Manitoba (b)</v>
      </c>
      <c r="F6" s="13">
        <f>'Raw Data'!E13</f>
        <v>0.534750226</v>
      </c>
      <c r="G6" s="13">
        <f>'Raw Data'!Q13</f>
        <v>0.51790434919999995</v>
      </c>
      <c r="H6" s="13">
        <f>'Raw Data'!AC13</f>
        <v>0.55823629470000002</v>
      </c>
      <c r="J6" s="19">
        <v>8</v>
      </c>
      <c r="K6" s="17" t="s">
        <v>160</v>
      </c>
      <c r="L6" s="35"/>
      <c r="M6"/>
      <c r="N6" s="33"/>
      <c r="S6" s="6"/>
      <c r="T6" s="6"/>
      <c r="U6" s="6"/>
      <c r="AA6"/>
      <c r="AB6"/>
      <c r="AC6"/>
      <c r="AD6"/>
      <c r="AE6"/>
    </row>
    <row r="7" spans="1:34" x14ac:dyDescent="0.3">
      <c r="A7">
        <v>5</v>
      </c>
      <c r="B7" s="33" t="s">
        <v>168</v>
      </c>
      <c r="C7" t="str">
        <f>IF('Raw Data'!BC12&lt;0,CONCATENATE("(",-1*'Raw Data'!BC12,")"),'Raw Data'!BC12)</f>
        <v>(b)</v>
      </c>
      <c r="D7"/>
      <c r="E7" s="30" t="str">
        <f t="shared" si="0"/>
        <v>Northern Health Region (b)</v>
      </c>
      <c r="F7" s="13">
        <f>'Raw Data'!E12</f>
        <v>0.5041298179</v>
      </c>
      <c r="G7" s="13">
        <f>'Raw Data'!Q12</f>
        <v>0.50736719450000001</v>
      </c>
      <c r="H7" s="13">
        <f>'Raw Data'!AC12</f>
        <v>0.53189954169999998</v>
      </c>
      <c r="J7" s="19">
        <v>9</v>
      </c>
      <c r="K7" s="16" t="s">
        <v>161</v>
      </c>
      <c r="L7" s="35"/>
      <c r="M7"/>
      <c r="N7" s="33"/>
      <c r="S7" s="6"/>
      <c r="T7" s="6"/>
      <c r="U7" s="6"/>
      <c r="AA7"/>
      <c r="AB7"/>
      <c r="AC7"/>
      <c r="AD7"/>
      <c r="AE7"/>
    </row>
    <row r="8" spans="1:34" x14ac:dyDescent="0.3">
      <c r="A8">
        <v>4</v>
      </c>
      <c r="B8" s="33" t="s">
        <v>170</v>
      </c>
      <c r="C8" t="str">
        <f>IF('Raw Data'!BC11&lt;0,CONCATENATE("(",-1*'Raw Data'!BC11,")"),'Raw Data'!BC11)</f>
        <v>(1,b)</v>
      </c>
      <c r="D8"/>
      <c r="E8" s="30" t="str">
        <f t="shared" si="0"/>
        <v>Prairie Mountain Health (1,b)</v>
      </c>
      <c r="F8" s="13">
        <f>'Raw Data'!E11</f>
        <v>0.49443490509999999</v>
      </c>
      <c r="G8" s="13">
        <f>'Raw Data'!Q11</f>
        <v>0.49747722919999998</v>
      </c>
      <c r="H8" s="13">
        <f>'Raw Data'!AC11</f>
        <v>0.54098512210000005</v>
      </c>
      <c r="J8" s="19">
        <v>10</v>
      </c>
      <c r="K8" s="16" t="s">
        <v>163</v>
      </c>
      <c r="L8" s="35"/>
      <c r="M8"/>
      <c r="N8" s="33"/>
      <c r="S8" s="6"/>
      <c r="T8" s="6"/>
      <c r="U8" s="6"/>
      <c r="AA8"/>
      <c r="AB8"/>
      <c r="AC8"/>
      <c r="AD8"/>
      <c r="AE8"/>
    </row>
    <row r="9" spans="1:34" x14ac:dyDescent="0.3">
      <c r="A9">
        <v>3</v>
      </c>
      <c r="B9" s="33" t="s">
        <v>169</v>
      </c>
      <c r="C9" t="str">
        <f>IF('Raw Data'!BC10&lt;0,CONCATENATE("(",-1*'Raw Data'!BC10,")"),'Raw Data'!BC10)</f>
        <v xml:space="preserve"> </v>
      </c>
      <c r="D9"/>
      <c r="E9" s="30" t="str">
        <f t="shared" si="0"/>
        <v xml:space="preserve">Interlake-Eastern RHA  </v>
      </c>
      <c r="F9" s="13">
        <f>'Raw Data'!E10</f>
        <v>0.53797250100000005</v>
      </c>
      <c r="G9" s="13">
        <f>'Raw Data'!Q10</f>
        <v>0.53662663970000002</v>
      </c>
      <c r="H9" s="13">
        <f>'Raw Data'!AC10</f>
        <v>0.5608907233</v>
      </c>
      <c r="J9" s="19">
        <v>11</v>
      </c>
      <c r="K9" s="16" t="s">
        <v>162</v>
      </c>
      <c r="L9" s="35"/>
      <c r="M9"/>
      <c r="N9" s="33"/>
      <c r="S9" s="6"/>
      <c r="T9" s="6"/>
      <c r="U9" s="6"/>
      <c r="AA9"/>
      <c r="AB9"/>
      <c r="AC9"/>
      <c r="AD9"/>
      <c r="AE9"/>
    </row>
    <row r="10" spans="1:34" x14ac:dyDescent="0.3">
      <c r="A10">
        <v>2</v>
      </c>
      <c r="B10" s="33" t="s">
        <v>171</v>
      </c>
      <c r="C10" t="str">
        <f>IF('Raw Data'!BC9&lt;0,CONCATENATE("(",-1*'Raw Data'!BC9,")"),'Raw Data'!BC9)</f>
        <v>(a,b)</v>
      </c>
      <c r="D10"/>
      <c r="E10" s="30" t="str">
        <f t="shared" si="0"/>
        <v>Winnipeg RHA (a,b)</v>
      </c>
      <c r="F10" s="13">
        <f>'Raw Data'!E9</f>
        <v>0.56248164239999998</v>
      </c>
      <c r="G10" s="13">
        <f>'Raw Data'!Q9</f>
        <v>0.53670255239999998</v>
      </c>
      <c r="H10" s="13">
        <f>'Raw Data'!AC9</f>
        <v>0.57618221290000005</v>
      </c>
      <c r="J10" s="19">
        <v>12</v>
      </c>
      <c r="K10" s="16" t="s">
        <v>164</v>
      </c>
      <c r="L10" s="35"/>
      <c r="M10"/>
      <c r="N10" s="33"/>
      <c r="S10" s="6"/>
      <c r="T10" s="6"/>
      <c r="U10" s="6"/>
      <c r="AA10"/>
      <c r="AB10"/>
      <c r="AC10"/>
      <c r="AD10"/>
      <c r="AE10"/>
    </row>
    <row r="11" spans="1:34" x14ac:dyDescent="0.3">
      <c r="A11">
        <v>1</v>
      </c>
      <c r="B11" s="33" t="s">
        <v>172</v>
      </c>
      <c r="C11" t="str">
        <f>IF('Raw Data'!BC8&lt;0,CONCATENATE("(",-1*'Raw Data'!BC8,")"),'Raw Data'!BC8)</f>
        <v>(1,2,3,a,b)</v>
      </c>
      <c r="D11"/>
      <c r="E11" s="30" t="str">
        <f t="shared" si="0"/>
        <v>Southern Health-Santé Sud (1,2,3,a,b)</v>
      </c>
      <c r="F11" s="13">
        <f>'Raw Data'!E8</f>
        <v>0.48176800590000002</v>
      </c>
      <c r="G11" s="13">
        <f>'Raw Data'!Q8</f>
        <v>0.45439318940000001</v>
      </c>
      <c r="H11" s="13">
        <f>'Raw Data'!AC8</f>
        <v>0.50001953750000006</v>
      </c>
      <c r="J11" s="19">
        <v>13</v>
      </c>
      <c r="K11" s="17" t="s">
        <v>48</v>
      </c>
      <c r="L11" s="35"/>
      <c r="M11"/>
      <c r="N11" s="33"/>
      <c r="S11" s="6"/>
      <c r="T11" s="6"/>
      <c r="U11" s="6"/>
      <c r="AA11"/>
      <c r="AB11"/>
      <c r="AC11"/>
      <c r="AD11"/>
      <c r="AE11"/>
    </row>
    <row r="12" spans="1:34" x14ac:dyDescent="0.3">
      <c r="D12" s="34"/>
      <c r="O12" s="35"/>
      <c r="AD12"/>
      <c r="AE12"/>
    </row>
    <row r="13" spans="1:34" x14ac:dyDescent="0.3">
      <c r="O13" s="35"/>
      <c r="AD13"/>
      <c r="AE13"/>
    </row>
    <row r="14" spans="1:34" x14ac:dyDescent="0.3">
      <c r="N14" s="6"/>
      <c r="O14" s="35"/>
    </row>
    <row r="15" spans="1:34" x14ac:dyDescent="0.3">
      <c r="B15"/>
      <c r="D15"/>
      <c r="E15" s="9" t="str">
        <f>'Raw Inc Data'!A4</f>
        <v>Crude and Age &amp; Sex Adjusted Continuity of Care by Income Quintile, 2010/11-2012/13, 2015/16-2017/18 &amp; 2020/21-2022/23, all residents with 3+ visits in 3 years</v>
      </c>
      <c r="F15"/>
      <c r="G15"/>
      <c r="H15"/>
      <c r="I15"/>
      <c r="J15" s="6"/>
      <c r="K15" s="6"/>
      <c r="L15" s="6"/>
      <c r="M15" s="6"/>
      <c r="N15" s="6"/>
      <c r="O15" s="6"/>
      <c r="P15" s="6"/>
      <c r="Q15" s="6"/>
      <c r="R15" s="35"/>
      <c r="V15"/>
      <c r="W15"/>
      <c r="X15"/>
      <c r="AF15" s="6"/>
      <c r="AG15" s="6"/>
      <c r="AH15" s="6"/>
    </row>
    <row r="16" spans="1:34" x14ac:dyDescent="0.3">
      <c r="B16"/>
      <c r="D16"/>
      <c r="E16" s="9"/>
      <c r="F16"/>
      <c r="G16"/>
      <c r="H16"/>
      <c r="I16"/>
      <c r="J16" s="6"/>
      <c r="K16" s="6"/>
      <c r="L16" s="6"/>
      <c r="M16" s="6"/>
      <c r="N16" s="6"/>
      <c r="O16" s="6"/>
      <c r="P16" s="6"/>
      <c r="Q16" s="6"/>
      <c r="R16" s="35"/>
      <c r="V16"/>
      <c r="W16"/>
      <c r="X16"/>
      <c r="AF16" s="6"/>
      <c r="AG16" s="6"/>
      <c r="AH16" s="6"/>
    </row>
    <row r="17" spans="1:34" x14ac:dyDescent="0.3">
      <c r="B17"/>
      <c r="D17"/>
      <c r="E17" s="9" t="str">
        <f>'Raw Inc Data'!A6</f>
        <v xml:space="preserve">date: September 19, 2025 </v>
      </c>
      <c r="F17"/>
      <c r="G17"/>
      <c r="H17"/>
      <c r="I17"/>
      <c r="J17" s="6"/>
      <c r="K17" s="6"/>
      <c r="L17" s="6"/>
      <c r="M17" s="6"/>
      <c r="N17" s="6" t="s">
        <v>417</v>
      </c>
      <c r="O17" s="6" t="s">
        <v>418</v>
      </c>
      <c r="P17" s="6" t="s">
        <v>419</v>
      </c>
      <c r="R17" s="35"/>
      <c r="V17"/>
      <c r="W17"/>
      <c r="X17"/>
      <c r="AF17" s="6"/>
      <c r="AG17" s="6"/>
      <c r="AH17" s="6"/>
    </row>
    <row r="18" spans="1:34" x14ac:dyDescent="0.3">
      <c r="B18"/>
      <c r="D18"/>
      <c r="E18"/>
      <c r="F18" s="6" t="s">
        <v>392</v>
      </c>
      <c r="G18" s="6" t="s">
        <v>393</v>
      </c>
      <c r="H18" s="6" t="s">
        <v>394</v>
      </c>
      <c r="I18"/>
      <c r="J18" s="6"/>
      <c r="K18" s="6"/>
      <c r="L18" s="6"/>
      <c r="M18" s="6"/>
      <c r="N18" s="43" t="s">
        <v>416</v>
      </c>
      <c r="O18" s="6"/>
      <c r="Q18" s="3"/>
      <c r="R18" s="35"/>
      <c r="V18"/>
      <c r="W18"/>
      <c r="X18"/>
      <c r="AF18" s="6"/>
      <c r="AG18" s="6"/>
      <c r="AH18" s="6"/>
    </row>
    <row r="19" spans="1:34" x14ac:dyDescent="0.3">
      <c r="B19" s="3" t="s">
        <v>30</v>
      </c>
      <c r="C19" s="3" t="s">
        <v>409</v>
      </c>
      <c r="D19" s="32" t="s">
        <v>390</v>
      </c>
      <c r="E19" s="2" t="s">
        <v>391</v>
      </c>
      <c r="F19" s="7" t="s">
        <v>443</v>
      </c>
      <c r="G19" s="7" t="s">
        <v>444</v>
      </c>
      <c r="H19" s="7" t="s">
        <v>445</v>
      </c>
      <c r="I19" s="7"/>
      <c r="J19" s="19" t="s">
        <v>263</v>
      </c>
      <c r="K19" s="16"/>
      <c r="L19" s="7"/>
      <c r="M19" s="14"/>
      <c r="N19" s="7" t="s">
        <v>443</v>
      </c>
      <c r="O19" s="7" t="s">
        <v>444</v>
      </c>
      <c r="P19" s="7" t="s">
        <v>445</v>
      </c>
    </row>
    <row r="20" spans="1:34" ht="27" x14ac:dyDescent="0.3">
      <c r="A20" t="s">
        <v>28</v>
      </c>
      <c r="B20" s="46" t="s">
        <v>410</v>
      </c>
      <c r="C20" s="33" t="str">
        <f>IF(OR('Raw Inc Data'!BS9="s",'Raw Inc Data'!BT9="s",'Raw Inc Data'!BU9="s")," (s)","")</f>
        <v/>
      </c>
      <c r="D20" t="s">
        <v>28</v>
      </c>
      <c r="E20" s="46" t="str">
        <f>CONCATENATE(B20,C20)</f>
        <v>R1
(Lowest)</v>
      </c>
      <c r="F20" s="13">
        <f>'Raw Inc Data'!D9</f>
        <v>0.4975388664</v>
      </c>
      <c r="G20" s="13">
        <f>'Raw Inc Data'!U9</f>
        <v>0.4419601185</v>
      </c>
      <c r="H20" s="13">
        <f>'Raw Inc Data'!AL9</f>
        <v>0.4865489355</v>
      </c>
      <c r="I20" s="21"/>
      <c r="J20" s="41">
        <v>9</v>
      </c>
      <c r="K20" s="42" t="s">
        <v>39</v>
      </c>
      <c r="L20" s="21"/>
      <c r="M20" s="14"/>
      <c r="N20" s="13" t="str">
        <f>'Raw Inc Data'!BS9</f>
        <v xml:space="preserve"> </v>
      </c>
      <c r="O20" s="13" t="str">
        <f>'Raw Inc Data'!BU9</f>
        <v xml:space="preserve"> </v>
      </c>
      <c r="P20" s="13" t="str">
        <f>'Raw Inc Data'!BT9</f>
        <v xml:space="preserve"> </v>
      </c>
    </row>
    <row r="21" spans="1:34" x14ac:dyDescent="0.3">
      <c r="B21" s="33" t="s">
        <v>31</v>
      </c>
      <c r="C21" s="33" t="str">
        <f>IF(OR('Raw Inc Data'!BS10="s",'Raw Inc Data'!BT10="s",'Raw Inc Data'!BU10="s")," (s)","")</f>
        <v/>
      </c>
      <c r="D21"/>
      <c r="E21" s="46" t="str">
        <f t="shared" ref="E21:E29" si="1">CONCATENATE(B21,C21)</f>
        <v>R2</v>
      </c>
      <c r="F21" s="13">
        <f>'Raw Inc Data'!D10</f>
        <v>0.4793198561</v>
      </c>
      <c r="G21" s="13">
        <f>'Raw Inc Data'!U10</f>
        <v>0.49015826950000002</v>
      </c>
      <c r="H21" s="13">
        <f>'Raw Inc Data'!AL10</f>
        <v>0.53641103420000003</v>
      </c>
      <c r="I21" s="21"/>
      <c r="J21" s="3">
        <v>10</v>
      </c>
      <c r="K21" t="s">
        <v>31</v>
      </c>
      <c r="L21" s="21"/>
      <c r="M21" s="14"/>
      <c r="N21" s="13" t="str">
        <f>'Raw Inc Data'!BS10</f>
        <v xml:space="preserve"> </v>
      </c>
      <c r="O21" s="13" t="str">
        <f>'Raw Inc Data'!BU10</f>
        <v xml:space="preserve"> </v>
      </c>
      <c r="P21" s="13" t="str">
        <f>'Raw Inc Data'!BT10</f>
        <v xml:space="preserve"> </v>
      </c>
    </row>
    <row r="22" spans="1:34" x14ac:dyDescent="0.3">
      <c r="B22" s="33" t="s">
        <v>32</v>
      </c>
      <c r="C22" s="33" t="str">
        <f>IF(OR('Raw Inc Data'!BS11="s",'Raw Inc Data'!BT11="s",'Raw Inc Data'!BU11="s")," (s)","")</f>
        <v/>
      </c>
      <c r="D22"/>
      <c r="E22" s="46" t="str">
        <f t="shared" si="1"/>
        <v>R3</v>
      </c>
      <c r="F22" s="13">
        <f>'Raw Inc Data'!D11</f>
        <v>0.49537375810000001</v>
      </c>
      <c r="G22" s="13">
        <f>'Raw Inc Data'!U11</f>
        <v>0.51059750309999996</v>
      </c>
      <c r="H22" s="13">
        <f>'Raw Inc Data'!AL11</f>
        <v>0.54575662530000002</v>
      </c>
      <c r="I22" s="21"/>
      <c r="J22" s="3">
        <v>11</v>
      </c>
      <c r="K22" t="s">
        <v>32</v>
      </c>
      <c r="L22" s="21"/>
      <c r="M22" s="14"/>
      <c r="N22" s="13" t="str">
        <f>'Raw Inc Data'!BS11</f>
        <v xml:space="preserve"> </v>
      </c>
      <c r="O22" s="13" t="str">
        <f>'Raw Inc Data'!BU11</f>
        <v xml:space="preserve"> </v>
      </c>
      <c r="P22" s="13" t="str">
        <f>'Raw Inc Data'!BT11</f>
        <v xml:space="preserve"> </v>
      </c>
    </row>
    <row r="23" spans="1:34" x14ac:dyDescent="0.3">
      <c r="B23" s="33" t="s">
        <v>33</v>
      </c>
      <c r="C23" s="33" t="str">
        <f>IF(OR('Raw Inc Data'!BS12="s",'Raw Inc Data'!BT12="s",'Raw Inc Data'!BU12="s")," (s)","")</f>
        <v/>
      </c>
      <c r="D23"/>
      <c r="E23" s="46" t="str">
        <f t="shared" si="1"/>
        <v>R4</v>
      </c>
      <c r="F23" s="13">
        <f>'Raw Inc Data'!D12</f>
        <v>0.50425481289999996</v>
      </c>
      <c r="G23" s="13">
        <f>'Raw Inc Data'!U12</f>
        <v>0.50771071189999994</v>
      </c>
      <c r="H23" s="13">
        <f>'Raw Inc Data'!AL12</f>
        <v>0.54340817190000001</v>
      </c>
      <c r="I23" s="21"/>
      <c r="J23" s="3">
        <v>12</v>
      </c>
      <c r="K23" t="s">
        <v>33</v>
      </c>
      <c r="L23" s="21"/>
      <c r="M23" s="14"/>
      <c r="N23" s="13" t="str">
        <f>'Raw Inc Data'!BS12</f>
        <v xml:space="preserve"> </v>
      </c>
      <c r="O23" s="13" t="str">
        <f>'Raw Inc Data'!BU12</f>
        <v xml:space="preserve"> </v>
      </c>
      <c r="P23" s="13" t="str">
        <f>'Raw Inc Data'!BT12</f>
        <v xml:space="preserve"> </v>
      </c>
    </row>
    <row r="24" spans="1:34" ht="27" x14ac:dyDescent="0.3">
      <c r="B24" s="46" t="s">
        <v>411</v>
      </c>
      <c r="C24" s="33" t="str">
        <f>IF(OR('Raw Inc Data'!BS13="s",'Raw Inc Data'!BT13="s",'Raw Inc Data'!BU13="s")," (s)","")</f>
        <v/>
      </c>
      <c r="D24"/>
      <c r="E24" s="46" t="str">
        <f t="shared" si="1"/>
        <v>Rural R5
(Highest)</v>
      </c>
      <c r="F24" s="13">
        <f>'Raw Inc Data'!D13</f>
        <v>0.56061687380000003</v>
      </c>
      <c r="G24" s="13">
        <f>'Raw Inc Data'!U13</f>
        <v>0.50590760379999999</v>
      </c>
      <c r="H24" s="13">
        <f>'Raw Inc Data'!AL13</f>
        <v>0.53895165869999995</v>
      </c>
      <c r="I24" s="21"/>
      <c r="J24" s="3">
        <v>13</v>
      </c>
      <c r="K24" t="s">
        <v>40</v>
      </c>
      <c r="L24" s="21"/>
      <c r="M24" s="14"/>
      <c r="N24" s="13" t="str">
        <f>'Raw Inc Data'!BS13</f>
        <v xml:space="preserve"> </v>
      </c>
      <c r="O24" s="13" t="str">
        <f>'Raw Inc Data'!BU13</f>
        <v xml:space="preserve"> </v>
      </c>
      <c r="P24" s="13" t="str">
        <f>'Raw Inc Data'!BT13</f>
        <v xml:space="preserve"> </v>
      </c>
    </row>
    <row r="25" spans="1:34" ht="27" x14ac:dyDescent="0.3">
      <c r="A25" t="s">
        <v>28</v>
      </c>
      <c r="B25" s="46" t="s">
        <v>412</v>
      </c>
      <c r="C25" s="33" t="str">
        <f>IF(OR('Raw Inc Data'!BS14="s",'Raw Inc Data'!BT14="s",'Raw Inc Data'!BU14="s")," (s)","")</f>
        <v/>
      </c>
      <c r="D25" t="s">
        <v>28</v>
      </c>
      <c r="E25" s="46" t="str">
        <f t="shared" si="1"/>
        <v>U1
(Lowest)</v>
      </c>
      <c r="F25" s="13">
        <f>'Raw Inc Data'!D14</f>
        <v>0.54210426030000003</v>
      </c>
      <c r="G25" s="13">
        <f>'Raw Inc Data'!U14</f>
        <v>0.52557989709999997</v>
      </c>
      <c r="H25" s="13">
        <f>'Raw Inc Data'!AL14</f>
        <v>0.57619906509999996</v>
      </c>
      <c r="I25" s="21"/>
      <c r="J25" s="51">
        <v>14</v>
      </c>
      <c r="K25" s="50" t="s">
        <v>41</v>
      </c>
      <c r="L25" s="21"/>
      <c r="M25" s="14"/>
      <c r="N25" s="13" t="str">
        <f>'Raw Inc Data'!BS14</f>
        <v xml:space="preserve"> </v>
      </c>
      <c r="O25" s="13" t="str">
        <f>'Raw Inc Data'!BU14</f>
        <v xml:space="preserve"> </v>
      </c>
      <c r="P25" s="13" t="str">
        <f>'Raw Inc Data'!BT14</f>
        <v xml:space="preserve"> </v>
      </c>
    </row>
    <row r="26" spans="1:34" x14ac:dyDescent="0.3">
      <c r="B26" s="33" t="s">
        <v>34</v>
      </c>
      <c r="C26" s="33" t="str">
        <f>IF(OR('Raw Inc Data'!BS15="s",'Raw Inc Data'!BT15="s",'Raw Inc Data'!BU15="s")," (s)","")</f>
        <v/>
      </c>
      <c r="D26"/>
      <c r="E26" s="46" t="str">
        <f t="shared" si="1"/>
        <v>U2</v>
      </c>
      <c r="F26" s="13">
        <f>'Raw Inc Data'!D15</f>
        <v>0.55782337380000002</v>
      </c>
      <c r="G26" s="13">
        <f>'Raw Inc Data'!U15</f>
        <v>0.53693413290000003</v>
      </c>
      <c r="H26" s="13">
        <f>'Raw Inc Data'!AL15</f>
        <v>0.5778783408</v>
      </c>
      <c r="I26" s="21"/>
      <c r="J26" s="3">
        <v>15</v>
      </c>
      <c r="K26" t="s">
        <v>34</v>
      </c>
      <c r="L26" s="21"/>
      <c r="M26" s="14"/>
      <c r="N26" s="13" t="str">
        <f>'Raw Inc Data'!BS15</f>
        <v xml:space="preserve"> </v>
      </c>
      <c r="O26" s="13" t="str">
        <f>'Raw Inc Data'!BU15</f>
        <v xml:space="preserve"> </v>
      </c>
      <c r="P26" s="13" t="str">
        <f>'Raw Inc Data'!BT15</f>
        <v xml:space="preserve"> </v>
      </c>
    </row>
    <row r="27" spans="1:34" x14ac:dyDescent="0.3">
      <c r="B27" s="33" t="s">
        <v>35</v>
      </c>
      <c r="C27" s="33" t="str">
        <f>IF(OR('Raw Inc Data'!BS16="s",'Raw Inc Data'!BT16="s",'Raw Inc Data'!BU16="s")," (s)","")</f>
        <v/>
      </c>
      <c r="D27"/>
      <c r="E27" s="46" t="str">
        <f t="shared" si="1"/>
        <v>U3</v>
      </c>
      <c r="F27" s="13">
        <f>'Raw Inc Data'!D16</f>
        <v>0.54694085329999997</v>
      </c>
      <c r="G27" s="13">
        <f>'Raw Inc Data'!U16</f>
        <v>0.53510525450000002</v>
      </c>
      <c r="H27" s="13">
        <f>'Raw Inc Data'!AL16</f>
        <v>0.57627953529999998</v>
      </c>
      <c r="I27" s="21"/>
      <c r="J27" s="3">
        <v>16</v>
      </c>
      <c r="K27" t="s">
        <v>35</v>
      </c>
      <c r="L27" s="21"/>
      <c r="M27" s="14"/>
      <c r="N27" s="13" t="str">
        <f>'Raw Inc Data'!BS16</f>
        <v xml:space="preserve"> </v>
      </c>
      <c r="O27" s="13" t="str">
        <f>'Raw Inc Data'!BU16</f>
        <v xml:space="preserve"> </v>
      </c>
      <c r="P27" s="13" t="str">
        <f>'Raw Inc Data'!BT16</f>
        <v xml:space="preserve"> </v>
      </c>
    </row>
    <row r="28" spans="1:34" x14ac:dyDescent="0.3">
      <c r="B28" s="33" t="s">
        <v>36</v>
      </c>
      <c r="C28" s="33" t="str">
        <f>IF(OR('Raw Inc Data'!BS17="s",'Raw Inc Data'!BT17="s",'Raw Inc Data'!BU17="s")," (s)","")</f>
        <v/>
      </c>
      <c r="D28"/>
      <c r="E28" s="46" t="str">
        <f t="shared" si="1"/>
        <v>U4</v>
      </c>
      <c r="F28" s="13">
        <f>'Raw Inc Data'!D17</f>
        <v>0.55986311150000001</v>
      </c>
      <c r="G28" s="13">
        <f>'Raw Inc Data'!U17</f>
        <v>0.53322540480000002</v>
      </c>
      <c r="H28" s="13">
        <f>'Raw Inc Data'!AL17</f>
        <v>0.57102557710000001</v>
      </c>
      <c r="I28" s="21"/>
      <c r="J28" s="3">
        <v>17</v>
      </c>
      <c r="K28" t="s">
        <v>36</v>
      </c>
      <c r="L28" s="21"/>
      <c r="M28" s="14"/>
      <c r="N28" s="13" t="str">
        <f>'Raw Inc Data'!BS17</f>
        <v xml:space="preserve"> </v>
      </c>
      <c r="O28" s="13" t="str">
        <f>'Raw Inc Data'!BU17</f>
        <v xml:space="preserve"> </v>
      </c>
      <c r="P28" s="13" t="str">
        <f>'Raw Inc Data'!BT17</f>
        <v xml:space="preserve"> </v>
      </c>
    </row>
    <row r="29" spans="1:34" ht="27" x14ac:dyDescent="0.3">
      <c r="B29" s="46" t="s">
        <v>413</v>
      </c>
      <c r="C29" s="33" t="str">
        <f>IF(OR('Raw Inc Data'!BS18="s",'Raw Inc Data'!BT18="s",'Raw Inc Data'!BU18="s")," (s)","")</f>
        <v/>
      </c>
      <c r="D29"/>
      <c r="E29" s="46" t="str">
        <f t="shared" si="1"/>
        <v>Urban U5
(Highest)</v>
      </c>
      <c r="F29" s="13">
        <f>'Raw Inc Data'!D18</f>
        <v>0.54864416910000002</v>
      </c>
      <c r="G29" s="13">
        <f>'Raw Inc Data'!U18</f>
        <v>0.5350934034</v>
      </c>
      <c r="H29" s="13">
        <f>'Raw Inc Data'!AL18</f>
        <v>0.57221453609999995</v>
      </c>
      <c r="I29" s="21"/>
      <c r="J29" s="3">
        <v>18</v>
      </c>
      <c r="K29" t="s">
        <v>42</v>
      </c>
      <c r="L29" s="21"/>
      <c r="M29" s="36"/>
      <c r="N29" s="13" t="str">
        <f>'Raw Inc Data'!BS18</f>
        <v xml:space="preserve"> </v>
      </c>
      <c r="O29" s="13" t="str">
        <f>'Raw Inc Data'!BU18</f>
        <v xml:space="preserve"> </v>
      </c>
      <c r="P29" s="13" t="str">
        <f>'Raw Inc Data'!BT18</f>
        <v xml:space="preserve"> </v>
      </c>
    </row>
    <row r="30" spans="1:34" x14ac:dyDescent="0.3">
      <c r="B30"/>
      <c r="D30"/>
      <c r="E30"/>
      <c r="F30" s="6"/>
      <c r="G30" s="6"/>
      <c r="H30" s="6"/>
      <c r="I30" s="6"/>
      <c r="J30" s="6"/>
      <c r="K30" s="6"/>
      <c r="L30" s="6"/>
      <c r="M30" s="6"/>
      <c r="N30" s="6"/>
      <c r="O30" s="6"/>
      <c r="P30" s="36"/>
      <c r="Q30" s="36"/>
      <c r="R30" s="35"/>
      <c r="V30"/>
      <c r="W30"/>
      <c r="X30"/>
      <c r="AF30" s="6"/>
      <c r="AG30" s="6"/>
      <c r="AH30" s="6"/>
    </row>
    <row r="31" spans="1:34" x14ac:dyDescent="0.3">
      <c r="B31"/>
      <c r="D31"/>
      <c r="E31" s="57" t="s">
        <v>241</v>
      </c>
      <c r="F31" s="23"/>
      <c r="G31" s="23"/>
      <c r="H31" s="23"/>
      <c r="I31" s="23"/>
      <c r="J31" s="36"/>
      <c r="K31" s="36"/>
      <c r="L31" s="36"/>
      <c r="M31" s="36"/>
      <c r="N31" s="36"/>
      <c r="O31" s="36"/>
      <c r="P31" s="36"/>
      <c r="R31" s="35"/>
      <c r="V31"/>
      <c r="W31"/>
      <c r="X31"/>
      <c r="AF31" s="6"/>
      <c r="AG31" s="6"/>
      <c r="AH31" s="6"/>
    </row>
    <row r="32" spans="1:34" x14ac:dyDescent="0.3">
      <c r="B32"/>
      <c r="D32"/>
      <c r="E32" s="36"/>
      <c r="F32" s="36"/>
      <c r="G32" s="36"/>
      <c r="H32"/>
      <c r="I32"/>
      <c r="J32" s="6"/>
      <c r="K32" s="6"/>
      <c r="L32" s="6"/>
      <c r="M32" s="36"/>
      <c r="N32" s="36"/>
      <c r="O32" s="36"/>
      <c r="R32" s="35"/>
      <c r="V32"/>
      <c r="W32"/>
      <c r="X32"/>
      <c r="AF32" s="6"/>
      <c r="AG32" s="6"/>
      <c r="AH32" s="6"/>
    </row>
    <row r="33" spans="2:34" x14ac:dyDescent="0.3">
      <c r="B33"/>
      <c r="D33"/>
      <c r="E33" s="36"/>
      <c r="F33" s="36" t="s">
        <v>396</v>
      </c>
      <c r="G33" s="36" t="s">
        <v>397</v>
      </c>
      <c r="H33" t="s">
        <v>398</v>
      </c>
      <c r="I33"/>
      <c r="J33" s="43" t="s">
        <v>395</v>
      </c>
      <c r="K33" s="6"/>
      <c r="L33" s="37"/>
      <c r="M33" s="36"/>
      <c r="N33" s="36"/>
      <c r="O33" s="36"/>
      <c r="R33" s="35"/>
      <c r="V33"/>
      <c r="W33"/>
      <c r="X33"/>
      <c r="AF33" s="6"/>
      <c r="AG33" s="6"/>
      <c r="AH33" s="6"/>
    </row>
    <row r="34" spans="2:34" x14ac:dyDescent="0.3">
      <c r="B34"/>
      <c r="D34"/>
      <c r="E34" s="27" t="s">
        <v>267</v>
      </c>
      <c r="F34" s="28" t="str">
        <f>IF('Raw Inc Data'!BN9="r","*","")</f>
        <v>*</v>
      </c>
      <c r="G34" s="28" t="str">
        <f>IF('Raw Inc Data'!BO9="r","*","")</f>
        <v>*</v>
      </c>
      <c r="H34" s="28" t="str">
        <f>IF('Raw Inc Data'!BP9="r","*","")</f>
        <v>*</v>
      </c>
      <c r="I34" s="26"/>
      <c r="J34" s="44" t="s">
        <v>267</v>
      </c>
      <c r="K34" s="44" t="s">
        <v>399</v>
      </c>
      <c r="L34" s="44" t="s">
        <v>401</v>
      </c>
      <c r="M34" s="44" t="s">
        <v>402</v>
      </c>
      <c r="N34"/>
      <c r="O34" s="35"/>
    </row>
    <row r="35" spans="2:34" x14ac:dyDescent="0.3">
      <c r="B35"/>
      <c r="D35"/>
      <c r="E35" s="27" t="s">
        <v>266</v>
      </c>
      <c r="F35" s="28" t="str">
        <f>IF('Raw Inc Data'!BN14="u","*","")</f>
        <v/>
      </c>
      <c r="G35" s="28" t="str">
        <f>IF('Raw Inc Data'!BO14="u","*","")</f>
        <v/>
      </c>
      <c r="H35" s="28" t="str">
        <f>IF('Raw Inc Data'!BP14="u","*","")</f>
        <v/>
      </c>
      <c r="I35" s="38"/>
      <c r="J35" s="44" t="s">
        <v>266</v>
      </c>
      <c r="K35" s="44" t="s">
        <v>400</v>
      </c>
      <c r="L35" s="44" t="s">
        <v>404</v>
      </c>
      <c r="M35" s="44" t="s">
        <v>403</v>
      </c>
      <c r="N35"/>
      <c r="O35" s="35"/>
    </row>
    <row r="36" spans="2:34" x14ac:dyDescent="0.3">
      <c r="B36"/>
      <c r="D36"/>
      <c r="E36" s="39" t="s">
        <v>269</v>
      </c>
      <c r="F36" s="40"/>
      <c r="G36" s="28" t="str">
        <f>IF('Raw Inc Data'!BQ9="a"," (a)","")</f>
        <v/>
      </c>
      <c r="H36" s="28" t="str">
        <f>IF('Raw Inc Data'!BR9="b"," (b)","")</f>
        <v/>
      </c>
      <c r="I36" s="26"/>
      <c r="J36" s="44" t="s">
        <v>269</v>
      </c>
      <c r="K36" s="44"/>
      <c r="L36" s="44" t="s">
        <v>405</v>
      </c>
      <c r="M36" s="44" t="s">
        <v>406</v>
      </c>
      <c r="N36" s="6"/>
      <c r="O36" s="35"/>
    </row>
    <row r="37" spans="2:34" x14ac:dyDescent="0.3">
      <c r="B37"/>
      <c r="D37"/>
      <c r="E37" s="39" t="s">
        <v>268</v>
      </c>
      <c r="F37" s="40"/>
      <c r="G37" s="28" t="str">
        <f>IF('Raw Inc Data'!BQ14="a"," (a)","")</f>
        <v/>
      </c>
      <c r="H37" s="28" t="str">
        <f>IF('Raw Inc Data'!BR14="b"," (b)","")</f>
        <v/>
      </c>
      <c r="I37" s="26"/>
      <c r="J37" s="45" t="s">
        <v>268</v>
      </c>
      <c r="K37" s="44"/>
      <c r="L37" s="44" t="s">
        <v>407</v>
      </c>
      <c r="M37" s="28" t="s">
        <v>408</v>
      </c>
      <c r="N37" s="6"/>
      <c r="O37" s="35"/>
    </row>
    <row r="38" spans="2:34" x14ac:dyDescent="0.3">
      <c r="B38"/>
      <c r="D38"/>
      <c r="E38" s="27" t="s">
        <v>373</v>
      </c>
      <c r="F38" s="29" t="str">
        <f>CONCATENATE(F$19,F34)</f>
        <v>2010-11-2012/13*</v>
      </c>
      <c r="G38" s="29" t="str">
        <f>CONCATENATE(G$19,G34,G36)</f>
        <v>2015/16-2017/18*</v>
      </c>
      <c r="H38" s="29" t="str">
        <f>CONCATENATE(H$19,H34,H36)</f>
        <v>2020/21-2022/23*</v>
      </c>
      <c r="I38" s="6"/>
      <c r="J38" s="44"/>
      <c r="K38" s="44"/>
      <c r="L38" s="44"/>
      <c r="M38" s="28"/>
      <c r="N38" s="6"/>
      <c r="O38" s="35"/>
    </row>
    <row r="39" spans="2:34" x14ac:dyDescent="0.3">
      <c r="B39"/>
      <c r="D39"/>
      <c r="E39" s="27" t="s">
        <v>374</v>
      </c>
      <c r="F39" s="29" t="str">
        <f>CONCATENATE(F$19,F35)</f>
        <v>2010-11-2012/13</v>
      </c>
      <c r="G39" s="29" t="str">
        <f>CONCATENATE(G$19,G35,G37)</f>
        <v>2015/16-2017/18</v>
      </c>
      <c r="H39" s="29" t="str">
        <f>CONCATENATE(H$19,H35,H37)</f>
        <v>2020/21-2022/23</v>
      </c>
      <c r="I39" s="6"/>
      <c r="J39" s="28"/>
      <c r="K39" s="28"/>
      <c r="L39" s="28"/>
      <c r="M39" s="28"/>
      <c r="N39" s="6"/>
      <c r="O39" s="35"/>
    </row>
    <row r="40" spans="2:34" x14ac:dyDescent="0.3">
      <c r="B40"/>
      <c r="D40"/>
      <c r="J40" s="6"/>
      <c r="K40" s="6"/>
      <c r="L40" s="6"/>
      <c r="M40" s="6"/>
      <c r="N40" s="6"/>
      <c r="O40" s="35"/>
    </row>
    <row r="41" spans="2:34" x14ac:dyDescent="0.3">
      <c r="B41" s="55" t="s">
        <v>420</v>
      </c>
      <c r="C41" s="55"/>
      <c r="D41" s="56"/>
      <c r="E41" s="56"/>
      <c r="F41" s="56"/>
      <c r="G41" s="56"/>
      <c r="H41" s="56"/>
      <c r="I41" s="56"/>
      <c r="J41" s="56"/>
      <c r="K41" s="56"/>
      <c r="L41" s="56"/>
      <c r="M41" s="56"/>
      <c r="N41" s="56"/>
      <c r="O41" s="56"/>
      <c r="P41" s="56"/>
      <c r="Q41" s="56"/>
      <c r="R41" s="5"/>
      <c r="U41" s="6"/>
      <c r="AE41"/>
    </row>
    <row r="42" spans="2:34" x14ac:dyDescent="0.3">
      <c r="L42" s="18"/>
      <c r="M42" s="16"/>
      <c r="N42"/>
      <c r="U42" s="6"/>
      <c r="AE42"/>
    </row>
    <row r="43" spans="2:34" x14ac:dyDescent="0.3">
      <c r="L43" s="18"/>
      <c r="M43" s="16"/>
      <c r="N43"/>
      <c r="U43" s="6"/>
      <c r="AE43"/>
    </row>
    <row r="44" spans="2:34" x14ac:dyDescent="0.3">
      <c r="L44" s="18"/>
      <c r="M44" s="16"/>
      <c r="N44"/>
      <c r="U44" s="6"/>
      <c r="AE44"/>
    </row>
    <row r="45" spans="2:34" x14ac:dyDescent="0.3">
      <c r="L45" s="18"/>
      <c r="M45" s="16"/>
      <c r="N45"/>
      <c r="U45" s="6"/>
      <c r="AE45"/>
    </row>
    <row r="46" spans="2:34" x14ac:dyDescent="0.3">
      <c r="L46" s="18"/>
      <c r="M46" s="16"/>
      <c r="N46"/>
      <c r="U46" s="6"/>
      <c r="AE46"/>
    </row>
    <row r="47" spans="2:34" x14ac:dyDescent="0.3">
      <c r="L47" s="18"/>
      <c r="M47" s="16"/>
      <c r="N47"/>
      <c r="U47" s="6"/>
      <c r="AE47"/>
    </row>
    <row r="48" spans="2:34" x14ac:dyDescent="0.3">
      <c r="J48" s="6"/>
    </row>
  </sheetData>
  <sortState xmlns:xlrd2="http://schemas.microsoft.com/office/spreadsheetml/2017/richdata2" ref="A14:K21">
    <sortCondition descending="1" ref="A14:A21"/>
  </sortState>
  <printOptions gridLines="1"/>
  <pageMargins left="0.7" right="0.7" top="0.75" bottom="0.75" header="0.3" footer="0.3"/>
  <pageSetup orientation="portrait" horizontalDpi="300" verticalDpi="300" r:id="rId1"/>
  <headerFooter>
    <oddFooter>&amp;LMCHP Confidential Not for Distrubtion&amp;R&amp;Z&amp;F</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Z139"/>
  <sheetViews>
    <sheetView workbookViewId="0">
      <selection activeCell="Q54" sqref="Q54"/>
    </sheetView>
  </sheetViews>
  <sheetFormatPr defaultColWidth="8.88671875" defaultRowHeight="14.4" x14ac:dyDescent="0.3"/>
  <cols>
    <col min="1" max="1" width="12.33203125" style="3" customWidth="1"/>
    <col min="2" max="2" width="29.88671875" customWidth="1"/>
    <col min="3" max="3" width="16.44140625" style="12" customWidth="1"/>
    <col min="4" max="4" width="14.5546875" style="12" customWidth="1"/>
    <col min="5" max="5" width="12.44140625" style="21" bestFit="1" customWidth="1"/>
    <col min="6" max="6" width="10.6640625" style="21" customWidth="1"/>
    <col min="7" max="7" width="11.5546875" style="21" customWidth="1"/>
    <col min="8" max="8" width="7.6640625" style="21" customWidth="1"/>
    <col min="9" max="9" width="12.5546875" style="21" bestFit="1" customWidth="1"/>
    <col min="10" max="10" width="11" style="21" customWidth="1"/>
    <col min="11" max="11" width="11.6640625" style="21" customWidth="1"/>
    <col min="12" max="12" width="5.88671875" style="21" customWidth="1"/>
    <col min="13" max="13" width="9.109375" style="21" customWidth="1"/>
    <col min="14" max="14" width="10" style="21" customWidth="1"/>
    <col min="15" max="15" width="13.109375" style="21" customWidth="1"/>
    <col min="16" max="16" width="15" style="21" customWidth="1"/>
    <col min="17" max="17" width="12.88671875" style="21" bestFit="1" customWidth="1"/>
    <col min="18" max="18" width="11.109375" style="21" customWidth="1"/>
    <col min="19" max="19" width="12" style="21" customWidth="1"/>
    <col min="20" max="20" width="8.109375" style="21" customWidth="1"/>
    <col min="21" max="21" width="13" style="21" bestFit="1" customWidth="1"/>
    <col min="22" max="22" width="11.44140625" style="21" customWidth="1"/>
    <col min="23" max="23" width="12.109375" style="21" customWidth="1"/>
    <col min="24" max="24" width="6.33203125" style="21" customWidth="1"/>
    <col min="25" max="25" width="9.5546875" style="21" customWidth="1"/>
    <col min="26" max="26" width="10.33203125" style="21" customWidth="1"/>
    <col min="27" max="27" width="13.109375" style="21" customWidth="1"/>
    <col min="28" max="28" width="14.5546875" style="21" customWidth="1"/>
    <col min="29" max="29" width="12.88671875" style="21" bestFit="1" customWidth="1"/>
    <col min="30" max="30" width="11.109375" style="21" customWidth="1"/>
    <col min="31" max="31" width="12" style="21" customWidth="1"/>
    <col min="32" max="32" width="8.109375" style="21" customWidth="1"/>
    <col min="33" max="33" width="13" style="21" bestFit="1" customWidth="1"/>
    <col min="34" max="34" width="11.44140625" style="21" customWidth="1"/>
    <col min="35" max="35" width="12.109375" style="21" customWidth="1"/>
    <col min="36" max="36" width="6.33203125" style="21" customWidth="1"/>
    <col min="37" max="37" width="9.5546875" style="21" customWidth="1"/>
    <col min="38" max="38" width="10.33203125" style="21" customWidth="1"/>
    <col min="39" max="39" width="12.5546875" style="21" customWidth="1"/>
    <col min="40" max="40" width="10.6640625" style="21" customWidth="1"/>
    <col min="41" max="41" width="14" style="21" customWidth="1"/>
    <col min="42" max="42" width="14.88671875" style="21" customWidth="1"/>
    <col min="43" max="43" width="12.109375" style="21" customWidth="1"/>
    <col min="44" max="44" width="10.33203125" style="21" customWidth="1"/>
    <col min="45" max="45" width="13.5546875" style="21" customWidth="1"/>
    <col min="46" max="46" width="14.44140625" style="21" customWidth="1"/>
    <col min="47" max="49" width="8.88671875" style="6" customWidth="1"/>
    <col min="50" max="55" width="13" style="6" customWidth="1"/>
    <col min="56" max="58" width="15" style="101" customWidth="1"/>
    <col min="59" max="59" width="13" style="6" customWidth="1"/>
    <col min="60" max="75" width="8.88671875" style="6"/>
  </cols>
  <sheetData>
    <row r="1" spans="1:93" s="5" customFormat="1" x14ac:dyDescent="0.3">
      <c r="A1" s="10"/>
      <c r="C1" s="11"/>
      <c r="D1" s="11"/>
      <c r="E1" s="20"/>
      <c r="F1" s="20"/>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2"/>
      <c r="AV1" s="22"/>
      <c r="AW1" s="22"/>
      <c r="AX1" s="22"/>
      <c r="AY1" s="22"/>
      <c r="AZ1" s="22"/>
      <c r="BA1" s="22"/>
      <c r="BB1" s="22"/>
      <c r="BC1" s="22"/>
      <c r="BD1" s="54"/>
      <c r="BE1" s="54"/>
      <c r="BF1" s="54"/>
      <c r="BG1" s="22"/>
      <c r="BH1" s="22"/>
      <c r="BI1" s="22"/>
      <c r="BJ1" s="22"/>
      <c r="BK1" s="22"/>
      <c r="BL1" s="22"/>
      <c r="BM1" s="22"/>
      <c r="BN1" s="22"/>
      <c r="BO1" s="22"/>
      <c r="BP1" s="22"/>
      <c r="BQ1" s="22"/>
      <c r="BR1" s="22"/>
      <c r="BS1" s="22"/>
      <c r="BT1" s="22"/>
      <c r="BU1" s="22"/>
      <c r="BV1" s="22"/>
      <c r="BW1" s="22"/>
    </row>
    <row r="2" spans="1:93" s="5" customFormat="1" x14ac:dyDescent="0.3">
      <c r="A2" s="10"/>
      <c r="C2" s="48"/>
      <c r="D2" s="11"/>
      <c r="E2" s="20"/>
      <c r="F2" s="20"/>
      <c r="G2" s="20"/>
      <c r="H2" s="20"/>
      <c r="I2" s="20"/>
      <c r="J2" s="20"/>
      <c r="K2" s="20"/>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2"/>
      <c r="AV2" s="22"/>
      <c r="AW2" s="22"/>
      <c r="AX2" s="22"/>
      <c r="AY2" s="22"/>
      <c r="AZ2" s="22"/>
      <c r="BA2" s="22"/>
      <c r="BB2" s="22"/>
      <c r="BC2" s="22"/>
      <c r="BD2" s="54"/>
      <c r="BE2" s="54"/>
      <c r="BF2" s="54"/>
      <c r="BG2" s="22"/>
      <c r="BH2" s="22"/>
      <c r="BI2" s="22"/>
      <c r="BJ2" s="22"/>
      <c r="BK2" s="22"/>
      <c r="BL2" s="22"/>
      <c r="BM2" s="22"/>
      <c r="BN2" s="22"/>
      <c r="BO2" s="22"/>
      <c r="BP2" s="22"/>
      <c r="BQ2" s="22"/>
      <c r="BR2" s="22"/>
      <c r="BS2" s="22"/>
      <c r="BT2" s="22"/>
      <c r="BU2" s="22"/>
      <c r="BV2" s="22"/>
      <c r="BW2" s="22"/>
    </row>
    <row r="3" spans="1:93" x14ac:dyDescent="0.3">
      <c r="A3" s="10"/>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c r="AR3" s="12"/>
      <c r="AS3" s="12"/>
      <c r="AT3" s="12"/>
      <c r="AU3" s="12"/>
      <c r="AV3" s="12"/>
      <c r="AW3" s="12"/>
      <c r="AX3" s="12"/>
      <c r="AY3" s="12"/>
      <c r="AZ3" s="12"/>
      <c r="BA3" s="12"/>
      <c r="BB3" s="12"/>
      <c r="BC3" s="12"/>
      <c r="BD3" s="12"/>
      <c r="BE3" s="12"/>
      <c r="BF3" s="12"/>
      <c r="BG3" s="12"/>
      <c r="BH3" s="12"/>
      <c r="BI3" s="12"/>
      <c r="BJ3" s="12"/>
      <c r="BK3" s="12"/>
      <c r="BL3" s="12"/>
      <c r="BM3" s="12"/>
      <c r="BN3" s="12"/>
      <c r="BO3" s="12"/>
      <c r="BP3" s="12"/>
    </row>
    <row r="4" spans="1:93" x14ac:dyDescent="0.3">
      <c r="A4" s="10"/>
      <c r="B4" t="s">
        <v>453</v>
      </c>
      <c r="C4"/>
      <c r="E4" s="12"/>
      <c r="F4" s="12"/>
      <c r="G4" s="12"/>
      <c r="H4" s="12"/>
      <c r="I4" s="12"/>
      <c r="J4" s="12"/>
      <c r="K4" s="12"/>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c r="BC4" s="12"/>
      <c r="BD4" s="12"/>
      <c r="BE4" s="12"/>
      <c r="BF4" s="12"/>
      <c r="BG4" s="12"/>
      <c r="BH4" s="12"/>
      <c r="BI4" s="12"/>
      <c r="BJ4" s="12"/>
      <c r="BK4" s="12"/>
      <c r="BL4" s="12"/>
      <c r="BM4" s="12"/>
      <c r="BN4" s="12"/>
      <c r="BO4" s="12"/>
      <c r="BP4" s="12"/>
    </row>
    <row r="5" spans="1:93" x14ac:dyDescent="0.3">
      <c r="A5" s="10"/>
      <c r="C5"/>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BD5" s="102"/>
      <c r="BE5" s="102"/>
      <c r="BF5" s="102"/>
    </row>
    <row r="6" spans="1:93" x14ac:dyDescent="0.3">
      <c r="A6" s="10"/>
      <c r="B6" t="s">
        <v>454</v>
      </c>
      <c r="C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BD6" s="102"/>
      <c r="BE6" s="102"/>
      <c r="BF6" s="102"/>
    </row>
    <row r="7" spans="1:93" x14ac:dyDescent="0.3">
      <c r="A7" s="10"/>
      <c r="B7" t="s">
        <v>0</v>
      </c>
      <c r="C7" s="104" t="s">
        <v>1</v>
      </c>
      <c r="D7" s="106" t="s">
        <v>2</v>
      </c>
      <c r="E7" s="113" t="s">
        <v>3</v>
      </c>
      <c r="F7" s="106" t="s">
        <v>4</v>
      </c>
      <c r="G7" s="106" t="s">
        <v>5</v>
      </c>
      <c r="H7" s="106" t="s">
        <v>6</v>
      </c>
      <c r="I7" s="107" t="s">
        <v>7</v>
      </c>
      <c r="J7" s="106" t="s">
        <v>153</v>
      </c>
      <c r="K7" s="106" t="s">
        <v>154</v>
      </c>
      <c r="L7" s="106" t="s">
        <v>8</v>
      </c>
      <c r="M7" s="106" t="s">
        <v>9</v>
      </c>
      <c r="N7" s="106" t="s">
        <v>10</v>
      </c>
      <c r="O7" s="106" t="s">
        <v>11</v>
      </c>
      <c r="P7" s="106" t="s">
        <v>12</v>
      </c>
      <c r="Q7" s="113" t="s">
        <v>13</v>
      </c>
      <c r="R7" s="106" t="s">
        <v>14</v>
      </c>
      <c r="S7" s="106" t="s">
        <v>15</v>
      </c>
      <c r="T7" s="106" t="s">
        <v>16</v>
      </c>
      <c r="U7" s="107" t="s">
        <v>17</v>
      </c>
      <c r="V7" s="106" t="s">
        <v>155</v>
      </c>
      <c r="W7" s="106" t="s">
        <v>156</v>
      </c>
      <c r="X7" s="106" t="s">
        <v>18</v>
      </c>
      <c r="Y7" s="106" t="s">
        <v>19</v>
      </c>
      <c r="Z7" s="106" t="s">
        <v>20</v>
      </c>
      <c r="AA7" s="106" t="s">
        <v>206</v>
      </c>
      <c r="AB7" s="106" t="s">
        <v>207</v>
      </c>
      <c r="AC7" s="113" t="s">
        <v>208</v>
      </c>
      <c r="AD7" s="106" t="s">
        <v>209</v>
      </c>
      <c r="AE7" s="106" t="s">
        <v>210</v>
      </c>
      <c r="AF7" s="106" t="s">
        <v>211</v>
      </c>
      <c r="AG7" s="107" t="s">
        <v>212</v>
      </c>
      <c r="AH7" s="106" t="s">
        <v>213</v>
      </c>
      <c r="AI7" s="106" t="s">
        <v>214</v>
      </c>
      <c r="AJ7" s="106" t="s">
        <v>215</v>
      </c>
      <c r="AK7" s="106" t="s">
        <v>216</v>
      </c>
      <c r="AL7" s="106" t="s">
        <v>217</v>
      </c>
      <c r="AM7" s="106" t="s">
        <v>218</v>
      </c>
      <c r="AN7" s="106" t="s">
        <v>219</v>
      </c>
      <c r="AO7" s="106" t="s">
        <v>220</v>
      </c>
      <c r="AP7" s="106" t="s">
        <v>221</v>
      </c>
      <c r="AQ7" s="106" t="s">
        <v>21</v>
      </c>
      <c r="AR7" s="106" t="s">
        <v>22</v>
      </c>
      <c r="AS7" s="106" t="s">
        <v>23</v>
      </c>
      <c r="AT7" s="106" t="s">
        <v>24</v>
      </c>
      <c r="AU7" s="104" t="s">
        <v>157</v>
      </c>
      <c r="AV7" s="104" t="s">
        <v>158</v>
      </c>
      <c r="AW7" s="104" t="s">
        <v>222</v>
      </c>
      <c r="AX7" s="104" t="s">
        <v>159</v>
      </c>
      <c r="AY7" s="104" t="s">
        <v>223</v>
      </c>
      <c r="AZ7" s="104" t="s">
        <v>25</v>
      </c>
      <c r="BA7" s="104" t="s">
        <v>26</v>
      </c>
      <c r="BB7" s="104" t="s">
        <v>224</v>
      </c>
      <c r="BC7" s="108" t="s">
        <v>27</v>
      </c>
      <c r="BD7" s="109" t="s">
        <v>129</v>
      </c>
      <c r="BE7" s="109" t="s">
        <v>130</v>
      </c>
      <c r="BF7" s="109" t="s">
        <v>225</v>
      </c>
    </row>
    <row r="8" spans="1:93" s="3" customFormat="1" x14ac:dyDescent="0.3">
      <c r="A8" s="10" t="s">
        <v>414</v>
      </c>
      <c r="B8" s="3" t="s">
        <v>160</v>
      </c>
      <c r="C8" s="114">
        <v>6336017.7567999996</v>
      </c>
      <c r="D8" s="117">
        <v>134800</v>
      </c>
      <c r="E8" s="113">
        <v>0.48176800590000002</v>
      </c>
      <c r="F8" s="112">
        <v>0.45984903669999999</v>
      </c>
      <c r="G8" s="112">
        <v>0.50473175540000004</v>
      </c>
      <c r="H8" s="112">
        <v>1.1246900000000001E-5</v>
      </c>
      <c r="I8" s="115">
        <v>0.4700309909</v>
      </c>
      <c r="J8" s="112">
        <v>0.46966514570000001</v>
      </c>
      <c r="K8" s="112">
        <v>0.47039712099999997</v>
      </c>
      <c r="L8" s="112">
        <v>0.90092155650000005</v>
      </c>
      <c r="M8" s="112">
        <v>0.85993238409999995</v>
      </c>
      <c r="N8" s="112">
        <v>0.94386450129999999</v>
      </c>
      <c r="O8" s="117">
        <v>6552468.8608999997</v>
      </c>
      <c r="P8" s="117">
        <v>147863</v>
      </c>
      <c r="Q8" s="113">
        <v>0.45439318940000001</v>
      </c>
      <c r="R8" s="112">
        <v>0.4337228333</v>
      </c>
      <c r="S8" s="112">
        <v>0.4760486531</v>
      </c>
      <c r="T8" s="112">
        <v>3.6379304000000002E-8</v>
      </c>
      <c r="U8" s="115">
        <v>0.44314459070000001</v>
      </c>
      <c r="V8" s="112">
        <v>0.44280541490000003</v>
      </c>
      <c r="W8" s="112">
        <v>0.44348402619999999</v>
      </c>
      <c r="X8" s="112">
        <v>0.87736893920000003</v>
      </c>
      <c r="Y8" s="112">
        <v>0.83745740700000004</v>
      </c>
      <c r="Z8" s="112">
        <v>0.91918257469999998</v>
      </c>
      <c r="AA8" s="117">
        <v>7182339.7470000004</v>
      </c>
      <c r="AB8" s="117">
        <v>143462</v>
      </c>
      <c r="AC8" s="113">
        <v>0.50001953750000006</v>
      </c>
      <c r="AD8" s="112">
        <v>0.47727861389999998</v>
      </c>
      <c r="AE8" s="112">
        <v>0.52384399930000003</v>
      </c>
      <c r="AF8" s="112">
        <v>3.5263468E-6</v>
      </c>
      <c r="AG8" s="115">
        <v>0.50064405540000001</v>
      </c>
      <c r="AH8" s="112">
        <v>0.50027805169999995</v>
      </c>
      <c r="AI8" s="112">
        <v>0.50101032680000002</v>
      </c>
      <c r="AJ8" s="112">
        <v>0.89571305609999996</v>
      </c>
      <c r="AK8" s="112">
        <v>0.85497596360000006</v>
      </c>
      <c r="AL8" s="112">
        <v>0.93839115129999995</v>
      </c>
      <c r="AM8" s="112">
        <v>5.6697499999999997E-5</v>
      </c>
      <c r="AN8" s="112">
        <v>1.1004116019000001</v>
      </c>
      <c r="AO8" s="112">
        <v>1.0503299668999999</v>
      </c>
      <c r="AP8" s="112">
        <v>1.15288122</v>
      </c>
      <c r="AQ8" s="112">
        <v>1.3857554899999999E-2</v>
      </c>
      <c r="AR8" s="112">
        <v>0.94317842590000001</v>
      </c>
      <c r="AS8" s="112">
        <v>0.90024273919999998</v>
      </c>
      <c r="AT8" s="112">
        <v>0.98816186380000004</v>
      </c>
      <c r="AU8" s="114">
        <v>1</v>
      </c>
      <c r="AV8" s="114">
        <v>2</v>
      </c>
      <c r="AW8" s="114">
        <v>3</v>
      </c>
      <c r="AX8" s="114" t="s">
        <v>226</v>
      </c>
      <c r="AY8" s="114" t="s">
        <v>227</v>
      </c>
      <c r="AZ8" s="114" t="s">
        <v>28</v>
      </c>
      <c r="BA8" s="114" t="s">
        <v>28</v>
      </c>
      <c r="BB8" s="114" t="s">
        <v>28</v>
      </c>
      <c r="BC8" s="108" t="s">
        <v>424</v>
      </c>
      <c r="BD8" s="109">
        <v>6336017.7567999996</v>
      </c>
      <c r="BE8" s="109">
        <v>6552468.8608999997</v>
      </c>
      <c r="BF8" s="109">
        <v>7182339.7470000004</v>
      </c>
      <c r="BG8" s="43"/>
      <c r="BH8" s="43"/>
      <c r="BI8" s="43"/>
      <c r="BJ8" s="43"/>
      <c r="BK8" s="43"/>
      <c r="BL8" s="43"/>
      <c r="BM8" s="43"/>
      <c r="BN8" s="43"/>
      <c r="BO8" s="43"/>
      <c r="BP8" s="43"/>
      <c r="BQ8" s="43"/>
      <c r="BR8" s="43"/>
      <c r="BS8" s="43"/>
      <c r="BT8" s="43"/>
      <c r="BU8" s="43"/>
      <c r="BV8" s="43"/>
      <c r="BW8" s="43"/>
    </row>
    <row r="9" spans="1:93" x14ac:dyDescent="0.3">
      <c r="A9" s="10"/>
      <c r="B9" t="s">
        <v>161</v>
      </c>
      <c r="C9" s="104">
        <v>29966831.43</v>
      </c>
      <c r="D9" s="118">
        <v>543960</v>
      </c>
      <c r="E9" s="116">
        <v>0.56248164239999998</v>
      </c>
      <c r="F9" s="106">
        <v>0.53690523550000002</v>
      </c>
      <c r="G9" s="106">
        <v>0.58927642560000004</v>
      </c>
      <c r="H9" s="106">
        <v>3.3225385199999999E-2</v>
      </c>
      <c r="I9" s="107">
        <v>0.55090137930000005</v>
      </c>
      <c r="J9" s="106">
        <v>0.55070417169999997</v>
      </c>
      <c r="K9" s="106">
        <v>0.55109865759999999</v>
      </c>
      <c r="L9" s="106">
        <v>1.0518586344</v>
      </c>
      <c r="M9" s="106">
        <v>1.0040299367000001</v>
      </c>
      <c r="N9" s="106">
        <v>1.1019657346</v>
      </c>
      <c r="O9" s="118">
        <v>31789968.872000001</v>
      </c>
      <c r="P9" s="118">
        <v>607385</v>
      </c>
      <c r="Q9" s="116">
        <v>0.53670255239999998</v>
      </c>
      <c r="R9" s="106">
        <v>0.51230029399999999</v>
      </c>
      <c r="S9" s="106">
        <v>0.56226715679999995</v>
      </c>
      <c r="T9" s="106">
        <v>0.1331701971</v>
      </c>
      <c r="U9" s="107">
        <v>0.52339074679999997</v>
      </c>
      <c r="V9" s="106">
        <v>0.52320883799999995</v>
      </c>
      <c r="W9" s="106">
        <v>0.5235727188</v>
      </c>
      <c r="X9" s="106">
        <v>1.0362966699</v>
      </c>
      <c r="Y9" s="106">
        <v>0.98917936259999995</v>
      </c>
      <c r="Z9" s="106">
        <v>1.0856583029</v>
      </c>
      <c r="AA9" s="118">
        <v>35144458.870999999</v>
      </c>
      <c r="AB9" s="118">
        <v>612522</v>
      </c>
      <c r="AC9" s="116">
        <v>0.57618221290000005</v>
      </c>
      <c r="AD9" s="106">
        <v>0.54998809839999996</v>
      </c>
      <c r="AE9" s="106">
        <v>0.6036238666</v>
      </c>
      <c r="AF9" s="106">
        <v>0.18256346179999999</v>
      </c>
      <c r="AG9" s="107">
        <v>0.57376647489999999</v>
      </c>
      <c r="AH9" s="106">
        <v>0.57357681169999997</v>
      </c>
      <c r="AI9" s="106">
        <v>0.57395620079999998</v>
      </c>
      <c r="AJ9" s="106">
        <v>1.0321475304000001</v>
      </c>
      <c r="AK9" s="106">
        <v>0.98522454309999996</v>
      </c>
      <c r="AL9" s="106">
        <v>1.0813053045000001</v>
      </c>
      <c r="AM9" s="106">
        <v>2.7942761000000001E-3</v>
      </c>
      <c r="AN9" s="106">
        <v>1.0735596661</v>
      </c>
      <c r="AO9" s="106">
        <v>1.0247456806999999</v>
      </c>
      <c r="AP9" s="106">
        <v>1.1246989164000001</v>
      </c>
      <c r="AQ9" s="106">
        <v>4.8183413500000001E-2</v>
      </c>
      <c r="AR9" s="106">
        <v>0.95416901080000005</v>
      </c>
      <c r="AS9" s="106">
        <v>0.9107797755</v>
      </c>
      <c r="AT9" s="106">
        <v>0.99962529440000003</v>
      </c>
      <c r="AU9" s="104" t="s">
        <v>28</v>
      </c>
      <c r="AV9" s="104" t="s">
        <v>28</v>
      </c>
      <c r="AW9" s="104" t="s">
        <v>28</v>
      </c>
      <c r="AX9" s="104" t="s">
        <v>226</v>
      </c>
      <c r="AY9" s="104" t="s">
        <v>227</v>
      </c>
      <c r="AZ9" s="104" t="s">
        <v>28</v>
      </c>
      <c r="BA9" s="104" t="s">
        <v>28</v>
      </c>
      <c r="BB9" s="104" t="s">
        <v>28</v>
      </c>
      <c r="BC9" s="110" t="s">
        <v>429</v>
      </c>
      <c r="BD9" s="111">
        <v>29966831.43</v>
      </c>
      <c r="BE9" s="111">
        <v>31789968.872000001</v>
      </c>
      <c r="BF9" s="111">
        <v>35144458.870999999</v>
      </c>
    </row>
    <row r="10" spans="1:93" x14ac:dyDescent="0.3">
      <c r="A10" s="10"/>
      <c r="B10" t="s">
        <v>163</v>
      </c>
      <c r="C10" s="104">
        <v>5153201.2936000004</v>
      </c>
      <c r="D10" s="118">
        <v>94844</v>
      </c>
      <c r="E10" s="116">
        <v>0.53797250100000005</v>
      </c>
      <c r="F10" s="106">
        <v>0.51348024029999995</v>
      </c>
      <c r="G10" s="106">
        <v>0.56363300689999996</v>
      </c>
      <c r="H10" s="106">
        <v>0.80049933080000002</v>
      </c>
      <c r="I10" s="107">
        <v>0.54333445380000001</v>
      </c>
      <c r="J10" s="106">
        <v>0.54286554399999998</v>
      </c>
      <c r="K10" s="106">
        <v>0.54380376860000001</v>
      </c>
      <c r="L10" s="106">
        <v>1.0060257572</v>
      </c>
      <c r="M10" s="106">
        <v>0.96022444760000003</v>
      </c>
      <c r="N10" s="106">
        <v>1.0540117226000001</v>
      </c>
      <c r="O10" s="118">
        <v>5303500.0078999996</v>
      </c>
      <c r="P10" s="118">
        <v>96853</v>
      </c>
      <c r="Q10" s="116">
        <v>0.53662663970000002</v>
      </c>
      <c r="R10" s="106">
        <v>0.51220938849999997</v>
      </c>
      <c r="S10" s="106">
        <v>0.56220787210000001</v>
      </c>
      <c r="T10" s="106">
        <v>0.13501820680000001</v>
      </c>
      <c r="U10" s="107">
        <v>0.54758241949999997</v>
      </c>
      <c r="V10" s="106">
        <v>0.54711658519999995</v>
      </c>
      <c r="W10" s="106">
        <v>0.54804865049999996</v>
      </c>
      <c r="X10" s="106">
        <v>1.0361500932000001</v>
      </c>
      <c r="Y10" s="106">
        <v>0.98900383700000005</v>
      </c>
      <c r="Z10" s="106">
        <v>1.0855438326</v>
      </c>
      <c r="AA10" s="118">
        <v>5739834.6944000004</v>
      </c>
      <c r="AB10" s="118">
        <v>99483</v>
      </c>
      <c r="AC10" s="116">
        <v>0.5608907233</v>
      </c>
      <c r="AD10" s="106">
        <v>0.53537758319999995</v>
      </c>
      <c r="AE10" s="106">
        <v>0.5876196789</v>
      </c>
      <c r="AF10" s="106">
        <v>0.84170189439999998</v>
      </c>
      <c r="AG10" s="107">
        <v>0.57696638570000003</v>
      </c>
      <c r="AH10" s="106">
        <v>0.57649457120000003</v>
      </c>
      <c r="AI10" s="106">
        <v>0.5774385863</v>
      </c>
      <c r="AJ10" s="106">
        <v>1.0047550270000001</v>
      </c>
      <c r="AK10" s="106">
        <v>0.95905190740000001</v>
      </c>
      <c r="AL10" s="106">
        <v>1.0526361049999999</v>
      </c>
      <c r="AM10" s="106">
        <v>6.2864078599999998E-2</v>
      </c>
      <c r="AN10" s="106">
        <v>1.0452159506000001</v>
      </c>
      <c r="AO10" s="106">
        <v>0.99762985940000004</v>
      </c>
      <c r="AP10" s="106">
        <v>1.0950718577</v>
      </c>
      <c r="AQ10" s="106">
        <v>0.91615442520000001</v>
      </c>
      <c r="AR10" s="106">
        <v>0.99749827120000001</v>
      </c>
      <c r="AS10" s="106">
        <v>0.95205017179999996</v>
      </c>
      <c r="AT10" s="106">
        <v>1.0451159301999999</v>
      </c>
      <c r="AU10" s="104" t="s">
        <v>28</v>
      </c>
      <c r="AV10" s="104" t="s">
        <v>28</v>
      </c>
      <c r="AW10" s="104" t="s">
        <v>28</v>
      </c>
      <c r="AX10" s="104" t="s">
        <v>28</v>
      </c>
      <c r="AY10" s="104" t="s">
        <v>28</v>
      </c>
      <c r="AZ10" s="104" t="s">
        <v>28</v>
      </c>
      <c r="BA10" s="104" t="s">
        <v>28</v>
      </c>
      <c r="BB10" s="104" t="s">
        <v>28</v>
      </c>
      <c r="BC10" s="110" t="s">
        <v>28</v>
      </c>
      <c r="BD10" s="111">
        <v>5153201.2936000004</v>
      </c>
      <c r="BE10" s="111">
        <v>5303500.0078999996</v>
      </c>
      <c r="BF10" s="111">
        <v>5739834.6944000004</v>
      </c>
    </row>
    <row r="11" spans="1:93" x14ac:dyDescent="0.3">
      <c r="A11" s="10"/>
      <c r="B11" t="s">
        <v>162</v>
      </c>
      <c r="C11" s="104">
        <v>6673882.4040000001</v>
      </c>
      <c r="D11" s="118">
        <v>138415</v>
      </c>
      <c r="E11" s="116">
        <v>0.49443490509999999</v>
      </c>
      <c r="F11" s="106">
        <v>0.47194449620000001</v>
      </c>
      <c r="G11" s="106">
        <v>0.5179970894</v>
      </c>
      <c r="H11" s="106">
        <v>9.6671910000000003E-4</v>
      </c>
      <c r="I11" s="107">
        <v>0.48216467899999998</v>
      </c>
      <c r="J11" s="106">
        <v>0.48179900889999999</v>
      </c>
      <c r="K11" s="106">
        <v>0.48253062660000001</v>
      </c>
      <c r="L11" s="106">
        <v>0.92460906249999997</v>
      </c>
      <c r="M11" s="106">
        <v>0.88255127960000002</v>
      </c>
      <c r="N11" s="106">
        <v>0.96867109959999997</v>
      </c>
      <c r="O11" s="118">
        <v>6811885.1146999998</v>
      </c>
      <c r="P11" s="118">
        <v>139176</v>
      </c>
      <c r="Q11" s="116">
        <v>0.49747722919999998</v>
      </c>
      <c r="R11" s="106">
        <v>0.47485082769999998</v>
      </c>
      <c r="S11" s="106">
        <v>0.52118176729999999</v>
      </c>
      <c r="T11" s="106">
        <v>9.0198541399999999E-2</v>
      </c>
      <c r="U11" s="107">
        <v>0.48944394969999999</v>
      </c>
      <c r="V11" s="106">
        <v>0.48907653690000003</v>
      </c>
      <c r="W11" s="106">
        <v>0.48981163859999999</v>
      </c>
      <c r="X11" s="106">
        <v>0.96055812240000005</v>
      </c>
      <c r="Y11" s="106">
        <v>0.91686974330000004</v>
      </c>
      <c r="Z11" s="106">
        <v>1.0063282305000001</v>
      </c>
      <c r="AA11" s="118">
        <v>7363543.9237000002</v>
      </c>
      <c r="AB11" s="118">
        <v>136126</v>
      </c>
      <c r="AC11" s="116">
        <v>0.54098512210000005</v>
      </c>
      <c r="AD11" s="106">
        <v>0.51638316719999999</v>
      </c>
      <c r="AE11" s="106">
        <v>0.5667591837</v>
      </c>
      <c r="AF11" s="106">
        <v>0.18620463249999999</v>
      </c>
      <c r="AG11" s="107">
        <v>0.54093589200000003</v>
      </c>
      <c r="AH11" s="106">
        <v>0.5405453268</v>
      </c>
      <c r="AI11" s="106">
        <v>0.54132673949999999</v>
      </c>
      <c r="AJ11" s="106">
        <v>0.96909700649999997</v>
      </c>
      <c r="AK11" s="106">
        <v>0.92502614419999996</v>
      </c>
      <c r="AL11" s="106">
        <v>1.0152675293</v>
      </c>
      <c r="AM11" s="106">
        <v>4.17148E-4</v>
      </c>
      <c r="AN11" s="106">
        <v>1.0874570539999999</v>
      </c>
      <c r="AO11" s="106">
        <v>1.0379805406</v>
      </c>
      <c r="AP11" s="106">
        <v>1.1392919211000001</v>
      </c>
      <c r="AQ11" s="106">
        <v>0.79628565959999997</v>
      </c>
      <c r="AR11" s="106">
        <v>1.0061531337</v>
      </c>
      <c r="AS11" s="106">
        <v>0.9603686924</v>
      </c>
      <c r="AT11" s="106">
        <v>1.0541202940000001</v>
      </c>
      <c r="AU11" s="104">
        <v>1</v>
      </c>
      <c r="AV11" s="104" t="s">
        <v>28</v>
      </c>
      <c r="AW11" s="104" t="s">
        <v>28</v>
      </c>
      <c r="AX11" s="104" t="s">
        <v>28</v>
      </c>
      <c r="AY11" s="104" t="s">
        <v>227</v>
      </c>
      <c r="AZ11" s="104" t="s">
        <v>28</v>
      </c>
      <c r="BA11" s="104" t="s">
        <v>28</v>
      </c>
      <c r="BB11" s="104" t="s">
        <v>28</v>
      </c>
      <c r="BC11" s="110" t="s">
        <v>430</v>
      </c>
      <c r="BD11" s="111">
        <v>6673882.4040000001</v>
      </c>
      <c r="BE11" s="111">
        <v>6811885.1146999998</v>
      </c>
      <c r="BF11" s="111">
        <v>7363543.9237000002</v>
      </c>
      <c r="BQ11" s="52"/>
      <c r="CC11" s="4"/>
      <c r="CO11" s="4"/>
    </row>
    <row r="12" spans="1:93" x14ac:dyDescent="0.3">
      <c r="A12" s="10"/>
      <c r="B12" t="s">
        <v>164</v>
      </c>
      <c r="C12" s="104">
        <v>2015950.2707</v>
      </c>
      <c r="D12" s="118">
        <v>43203</v>
      </c>
      <c r="E12" s="116">
        <v>0.5041298179</v>
      </c>
      <c r="F12" s="106">
        <v>0.48100382600000002</v>
      </c>
      <c r="G12" s="106">
        <v>0.52836767510000004</v>
      </c>
      <c r="H12" s="106">
        <v>1.38500376E-2</v>
      </c>
      <c r="I12" s="107">
        <v>0.46662275089999999</v>
      </c>
      <c r="J12" s="106">
        <v>0.46597906439999998</v>
      </c>
      <c r="K12" s="106">
        <v>0.46726732650000002</v>
      </c>
      <c r="L12" s="106">
        <v>0.94273885889999998</v>
      </c>
      <c r="M12" s="106">
        <v>0.89949251569999999</v>
      </c>
      <c r="N12" s="106">
        <v>0.98806442589999999</v>
      </c>
      <c r="O12" s="118">
        <v>1983363.8348000001</v>
      </c>
      <c r="P12" s="118">
        <v>41474</v>
      </c>
      <c r="Q12" s="116">
        <v>0.50736719450000001</v>
      </c>
      <c r="R12" s="106">
        <v>0.48417530619999999</v>
      </c>
      <c r="S12" s="106">
        <v>0.53166996899999996</v>
      </c>
      <c r="T12" s="106">
        <v>0.38919361340000003</v>
      </c>
      <c r="U12" s="107">
        <v>0.47821860319999998</v>
      </c>
      <c r="V12" s="106">
        <v>0.4775535273</v>
      </c>
      <c r="W12" s="106">
        <v>0.47888460529999999</v>
      </c>
      <c r="X12" s="106">
        <v>0.97965424570000004</v>
      </c>
      <c r="Y12" s="106">
        <v>0.93487399169999996</v>
      </c>
      <c r="Z12" s="106">
        <v>1.0265794637000001</v>
      </c>
      <c r="AA12" s="118">
        <v>1427407.2357000001</v>
      </c>
      <c r="AB12" s="118">
        <v>26922</v>
      </c>
      <c r="AC12" s="116">
        <v>0.53189954169999998</v>
      </c>
      <c r="AD12" s="106">
        <v>0.50760637099999995</v>
      </c>
      <c r="AE12" s="106">
        <v>0.55735534190000002</v>
      </c>
      <c r="AF12" s="106">
        <v>4.2746402099999997E-2</v>
      </c>
      <c r="AG12" s="107">
        <v>0.53020103839999999</v>
      </c>
      <c r="AH12" s="106">
        <v>0.52933196090000001</v>
      </c>
      <c r="AI12" s="106">
        <v>0.53107154290000003</v>
      </c>
      <c r="AJ12" s="106">
        <v>0.95282149660000004</v>
      </c>
      <c r="AK12" s="106">
        <v>0.90930377669999995</v>
      </c>
      <c r="AL12" s="106">
        <v>0.99842189989999997</v>
      </c>
      <c r="AM12" s="106">
        <v>4.89391874E-2</v>
      </c>
      <c r="AN12" s="106">
        <v>1.0483522535000001</v>
      </c>
      <c r="AO12" s="106">
        <v>1.0002196121</v>
      </c>
      <c r="AP12" s="106">
        <v>1.0988011375</v>
      </c>
      <c r="AQ12" s="106">
        <v>0.79041217389999996</v>
      </c>
      <c r="AR12" s="106">
        <v>1.0064217123000001</v>
      </c>
      <c r="AS12" s="106">
        <v>0.96001688730000001</v>
      </c>
      <c r="AT12" s="106">
        <v>1.0550696309000001</v>
      </c>
      <c r="AU12" s="104" t="s">
        <v>28</v>
      </c>
      <c r="AV12" s="104" t="s">
        <v>28</v>
      </c>
      <c r="AW12" s="104" t="s">
        <v>28</v>
      </c>
      <c r="AX12" s="104" t="s">
        <v>28</v>
      </c>
      <c r="AY12" s="104" t="s">
        <v>227</v>
      </c>
      <c r="AZ12" s="104" t="s">
        <v>28</v>
      </c>
      <c r="BA12" s="104" t="s">
        <v>28</v>
      </c>
      <c r="BB12" s="104" t="s">
        <v>28</v>
      </c>
      <c r="BC12" s="110" t="s">
        <v>431</v>
      </c>
      <c r="BD12" s="111">
        <v>2015950.2707</v>
      </c>
      <c r="BE12" s="111">
        <v>1983363.8348000001</v>
      </c>
      <c r="BF12" s="111">
        <v>1427407.2357000001</v>
      </c>
      <c r="BQ12" s="52"/>
      <c r="CC12" s="4"/>
      <c r="CO12" s="4"/>
    </row>
    <row r="13" spans="1:93" s="3" customFormat="1" x14ac:dyDescent="0.3">
      <c r="A13" s="10" t="s">
        <v>29</v>
      </c>
      <c r="B13" s="3" t="s">
        <v>48</v>
      </c>
      <c r="C13" s="114">
        <v>50407073.799999997</v>
      </c>
      <c r="D13" s="117">
        <v>959985</v>
      </c>
      <c r="E13" s="113">
        <v>0.534750226</v>
      </c>
      <c r="F13" s="112">
        <v>0.51043830629999998</v>
      </c>
      <c r="G13" s="112">
        <v>0.56022011009999995</v>
      </c>
      <c r="H13" s="112" t="s">
        <v>28</v>
      </c>
      <c r="I13" s="115">
        <v>0.52508188980000003</v>
      </c>
      <c r="J13" s="112">
        <v>0.52493695610000002</v>
      </c>
      <c r="K13" s="112">
        <v>0.52522686360000004</v>
      </c>
      <c r="L13" s="112" t="s">
        <v>28</v>
      </c>
      <c r="M13" s="112" t="s">
        <v>28</v>
      </c>
      <c r="N13" s="112" t="s">
        <v>28</v>
      </c>
      <c r="O13" s="117">
        <v>52509069.829000004</v>
      </c>
      <c r="P13" s="117">
        <v>1034089</v>
      </c>
      <c r="Q13" s="113">
        <v>0.51790434919999995</v>
      </c>
      <c r="R13" s="112">
        <v>0.49435857859999999</v>
      </c>
      <c r="S13" s="112">
        <v>0.54257157960000002</v>
      </c>
      <c r="T13" s="112" t="s">
        <v>28</v>
      </c>
      <c r="U13" s="115">
        <v>0.50778095339999996</v>
      </c>
      <c r="V13" s="112">
        <v>0.50764362870000002</v>
      </c>
      <c r="W13" s="112">
        <v>0.50791831519999997</v>
      </c>
      <c r="X13" s="112" t="s">
        <v>28</v>
      </c>
      <c r="Y13" s="112" t="s">
        <v>28</v>
      </c>
      <c r="Z13" s="112" t="s">
        <v>28</v>
      </c>
      <c r="AA13" s="117">
        <v>56903314.284000002</v>
      </c>
      <c r="AB13" s="117">
        <v>1019341</v>
      </c>
      <c r="AC13" s="113">
        <v>0.55823629470000002</v>
      </c>
      <c r="AD13" s="112">
        <v>0.55809127030000005</v>
      </c>
      <c r="AE13" s="112">
        <v>0.5583813567</v>
      </c>
      <c r="AF13" s="112" t="s">
        <v>28</v>
      </c>
      <c r="AG13" s="115">
        <v>0.55823629470000002</v>
      </c>
      <c r="AH13" s="112">
        <v>0.55809127030000005</v>
      </c>
      <c r="AI13" s="112">
        <v>0.5583813567</v>
      </c>
      <c r="AJ13" s="112" t="s">
        <v>28</v>
      </c>
      <c r="AK13" s="112" t="s">
        <v>28</v>
      </c>
      <c r="AL13" s="112" t="s">
        <v>28</v>
      </c>
      <c r="AM13" s="112">
        <v>1.5837414E-3</v>
      </c>
      <c r="AN13" s="112">
        <v>1.0778752786000001</v>
      </c>
      <c r="AO13" s="112">
        <v>1.0288712415000001</v>
      </c>
      <c r="AP13" s="112">
        <v>1.1292133257000001</v>
      </c>
      <c r="AQ13" s="112">
        <v>0.17756290129999999</v>
      </c>
      <c r="AR13" s="112">
        <v>0.96849767239999995</v>
      </c>
      <c r="AS13" s="112">
        <v>0.92446539400000005</v>
      </c>
      <c r="AT13" s="112">
        <v>1.0146272078</v>
      </c>
      <c r="AU13" s="114" t="s">
        <v>28</v>
      </c>
      <c r="AV13" s="114" t="s">
        <v>28</v>
      </c>
      <c r="AW13" s="114" t="s">
        <v>28</v>
      </c>
      <c r="AX13" s="114" t="s">
        <v>28</v>
      </c>
      <c r="AY13" s="114" t="s">
        <v>227</v>
      </c>
      <c r="AZ13" s="114" t="s">
        <v>28</v>
      </c>
      <c r="BA13" s="114" t="s">
        <v>28</v>
      </c>
      <c r="BB13" s="114" t="s">
        <v>28</v>
      </c>
      <c r="BC13" s="108" t="s">
        <v>431</v>
      </c>
      <c r="BD13" s="109">
        <v>50407073.799999997</v>
      </c>
      <c r="BE13" s="109">
        <v>52509069.829000004</v>
      </c>
      <c r="BF13" s="109">
        <v>56903314.284000002</v>
      </c>
      <c r="BG13" s="43"/>
      <c r="BH13" s="43"/>
      <c r="BI13" s="43"/>
      <c r="BJ13" s="43"/>
      <c r="BK13" s="43"/>
      <c r="BL13" s="43"/>
      <c r="BM13" s="43"/>
      <c r="BN13" s="43"/>
      <c r="BO13" s="43"/>
      <c r="BP13" s="43"/>
      <c r="BQ13" s="43"/>
      <c r="BR13" s="43"/>
      <c r="BS13" s="43"/>
      <c r="BT13" s="43"/>
      <c r="BU13" s="43"/>
      <c r="BV13" s="43"/>
      <c r="BW13" s="43"/>
    </row>
    <row r="14" spans="1:93" s="3" customFormat="1" x14ac:dyDescent="0.3">
      <c r="A14" s="10" t="s">
        <v>178</v>
      </c>
      <c r="B14" s="3" t="s">
        <v>61</v>
      </c>
      <c r="C14" s="114">
        <v>303519.91795999999</v>
      </c>
      <c r="D14" s="117">
        <v>5349</v>
      </c>
      <c r="E14" s="113">
        <v>0.58884514020000001</v>
      </c>
      <c r="F14" s="112">
        <v>0.55033449810000001</v>
      </c>
      <c r="G14" s="112">
        <v>0.6300506334</v>
      </c>
      <c r="H14" s="112">
        <v>5.3767275999999998E-3</v>
      </c>
      <c r="I14" s="115">
        <v>0.56743301170000005</v>
      </c>
      <c r="J14" s="112">
        <v>0.56541791080000003</v>
      </c>
      <c r="K14" s="112">
        <v>0.56945529429999997</v>
      </c>
      <c r="L14" s="112">
        <v>1.1008233334999999</v>
      </c>
      <c r="M14" s="112">
        <v>1.0288291698000001</v>
      </c>
      <c r="N14" s="112">
        <v>1.1778554176</v>
      </c>
      <c r="O14" s="117">
        <v>305795.13670999999</v>
      </c>
      <c r="P14" s="117">
        <v>6012</v>
      </c>
      <c r="Q14" s="113">
        <v>0.52742789280000002</v>
      </c>
      <c r="R14" s="112">
        <v>0.49290215749999999</v>
      </c>
      <c r="S14" s="112">
        <v>0.56437201150000005</v>
      </c>
      <c r="T14" s="112">
        <v>0.60556664270000005</v>
      </c>
      <c r="U14" s="115">
        <v>0.50864127859999997</v>
      </c>
      <c r="V14" s="112">
        <v>0.50684168269999996</v>
      </c>
      <c r="W14" s="112">
        <v>0.51044726419999997</v>
      </c>
      <c r="X14" s="112">
        <v>1.0179980565</v>
      </c>
      <c r="Y14" s="112">
        <v>0.95135931429999998</v>
      </c>
      <c r="Z14" s="112">
        <v>1.0893045641000001</v>
      </c>
      <c r="AA14" s="117">
        <v>367503.36264000001</v>
      </c>
      <c r="AB14" s="117">
        <v>6738</v>
      </c>
      <c r="AC14" s="113">
        <v>0.55682234269999997</v>
      </c>
      <c r="AD14" s="112">
        <v>0.52033901339999999</v>
      </c>
      <c r="AE14" s="112">
        <v>0.59586368369999998</v>
      </c>
      <c r="AF14" s="112">
        <v>0.94152689109999999</v>
      </c>
      <c r="AG14" s="115">
        <v>0.54541905999999996</v>
      </c>
      <c r="AH14" s="112">
        <v>0.54365852010000004</v>
      </c>
      <c r="AI14" s="112">
        <v>0.54718530109999997</v>
      </c>
      <c r="AJ14" s="112">
        <v>0.99746710849999998</v>
      </c>
      <c r="AK14" s="112">
        <v>0.93211247350000004</v>
      </c>
      <c r="AL14" s="112">
        <v>1.0674040534</v>
      </c>
      <c r="AM14" s="112">
        <v>0.12293393750000001</v>
      </c>
      <c r="AN14" s="112">
        <v>1.0557316939000001</v>
      </c>
      <c r="AO14" s="112">
        <v>0.98543252339999998</v>
      </c>
      <c r="AP14" s="112">
        <v>1.1310458940999999</v>
      </c>
      <c r="AQ14" s="112">
        <v>1.6957198000000001E-3</v>
      </c>
      <c r="AR14" s="112">
        <v>0.89569881259999995</v>
      </c>
      <c r="AS14" s="112">
        <v>0.83616427010000005</v>
      </c>
      <c r="AT14" s="112">
        <v>0.9594721893</v>
      </c>
      <c r="AU14" s="114" t="s">
        <v>28</v>
      </c>
      <c r="AV14" s="114" t="s">
        <v>28</v>
      </c>
      <c r="AW14" s="114" t="s">
        <v>28</v>
      </c>
      <c r="AX14" s="114" t="s">
        <v>226</v>
      </c>
      <c r="AY14" s="114" t="s">
        <v>28</v>
      </c>
      <c r="AZ14" s="114" t="s">
        <v>28</v>
      </c>
      <c r="BA14" s="114" t="s">
        <v>28</v>
      </c>
      <c r="BB14" s="114" t="s">
        <v>28</v>
      </c>
      <c r="BC14" s="108" t="s">
        <v>432</v>
      </c>
      <c r="BD14" s="109">
        <v>303519.91795999999</v>
      </c>
      <c r="BE14" s="109">
        <v>305795.13670999999</v>
      </c>
      <c r="BF14" s="109">
        <v>367503.36264000001</v>
      </c>
      <c r="BG14" s="43"/>
      <c r="BH14" s="43"/>
      <c r="BI14" s="43"/>
      <c r="BJ14" s="43"/>
      <c r="BK14" s="43"/>
      <c r="BL14" s="43"/>
      <c r="BM14" s="43"/>
      <c r="BN14" s="43"/>
      <c r="BO14" s="43"/>
      <c r="BP14" s="43"/>
      <c r="BQ14" s="43"/>
      <c r="BR14" s="43"/>
      <c r="BS14" s="43"/>
      <c r="BT14" s="43"/>
      <c r="BU14" s="43"/>
      <c r="BV14" s="43"/>
      <c r="BW14" s="43"/>
    </row>
    <row r="15" spans="1:93" x14ac:dyDescent="0.3">
      <c r="A15" s="10"/>
      <c r="B15" t="s">
        <v>66</v>
      </c>
      <c r="C15" s="104">
        <v>282283.07866</v>
      </c>
      <c r="D15" s="118">
        <v>5348</v>
      </c>
      <c r="E15" s="116">
        <v>0.54910397730000005</v>
      </c>
      <c r="F15" s="106">
        <v>0.5129995396</v>
      </c>
      <c r="G15" s="106">
        <v>0.5877494124</v>
      </c>
      <c r="H15" s="106">
        <v>0.45053162200000002</v>
      </c>
      <c r="I15" s="107">
        <v>0.52782924210000004</v>
      </c>
      <c r="J15" s="106">
        <v>0.52588568049999995</v>
      </c>
      <c r="K15" s="106">
        <v>0.52977998670000004</v>
      </c>
      <c r="L15" s="106">
        <v>1.0265287587</v>
      </c>
      <c r="M15" s="106">
        <v>0.95903290129999996</v>
      </c>
      <c r="N15" s="106">
        <v>1.0987749125999999</v>
      </c>
      <c r="O15" s="118">
        <v>281517.91304000001</v>
      </c>
      <c r="P15" s="118">
        <v>5882</v>
      </c>
      <c r="Q15" s="116">
        <v>0.47631187409999998</v>
      </c>
      <c r="R15" s="106">
        <v>0.44516223620000001</v>
      </c>
      <c r="S15" s="106">
        <v>0.50964116670000004</v>
      </c>
      <c r="T15" s="106">
        <v>1.48027925E-2</v>
      </c>
      <c r="U15" s="107">
        <v>0.47860916869999998</v>
      </c>
      <c r="V15" s="106">
        <v>0.47684445530000003</v>
      </c>
      <c r="W15" s="106">
        <v>0.48038041310000001</v>
      </c>
      <c r="X15" s="106">
        <v>0.91933810999999999</v>
      </c>
      <c r="Y15" s="106">
        <v>0.85921563400000001</v>
      </c>
      <c r="Z15" s="106">
        <v>0.98366757680000005</v>
      </c>
      <c r="AA15" s="118">
        <v>335685.13686000003</v>
      </c>
      <c r="AB15" s="118">
        <v>6089</v>
      </c>
      <c r="AC15" s="116">
        <v>0.54725103060000002</v>
      </c>
      <c r="AD15" s="106">
        <v>0.51160850619999998</v>
      </c>
      <c r="AE15" s="106">
        <v>0.58537668320000003</v>
      </c>
      <c r="AF15" s="106">
        <v>0.56299713019999997</v>
      </c>
      <c r="AG15" s="107">
        <v>0.5512976463</v>
      </c>
      <c r="AH15" s="106">
        <v>0.54943584300000003</v>
      </c>
      <c r="AI15" s="106">
        <v>0.55316575850000005</v>
      </c>
      <c r="AJ15" s="106">
        <v>0.98032147999999997</v>
      </c>
      <c r="AK15" s="106">
        <v>0.91647302600000002</v>
      </c>
      <c r="AL15" s="106">
        <v>1.048618101</v>
      </c>
      <c r="AM15" s="106">
        <v>6.99687E-5</v>
      </c>
      <c r="AN15" s="106">
        <v>1.1489342599000001</v>
      </c>
      <c r="AO15" s="106">
        <v>1.0729406073000001</v>
      </c>
      <c r="AP15" s="106">
        <v>1.2303103495000001</v>
      </c>
      <c r="AQ15" s="106">
        <v>5.4657899999999997E-5</v>
      </c>
      <c r="AR15" s="106">
        <v>0.86743475520000002</v>
      </c>
      <c r="AS15" s="106">
        <v>0.8095322372</v>
      </c>
      <c r="AT15" s="106">
        <v>0.92947880250000003</v>
      </c>
      <c r="AU15" s="104" t="s">
        <v>28</v>
      </c>
      <c r="AV15" s="104" t="s">
        <v>28</v>
      </c>
      <c r="AW15" s="104" t="s">
        <v>28</v>
      </c>
      <c r="AX15" s="104" t="s">
        <v>226</v>
      </c>
      <c r="AY15" s="104" t="s">
        <v>227</v>
      </c>
      <c r="AZ15" s="104" t="s">
        <v>28</v>
      </c>
      <c r="BA15" s="104" t="s">
        <v>28</v>
      </c>
      <c r="BB15" s="104" t="s">
        <v>28</v>
      </c>
      <c r="BC15" s="110" t="s">
        <v>429</v>
      </c>
      <c r="BD15" s="111">
        <v>282283.07866</v>
      </c>
      <c r="BE15" s="111">
        <v>281517.91304000001</v>
      </c>
      <c r="BF15" s="111">
        <v>335685.13686000003</v>
      </c>
    </row>
    <row r="16" spans="1:93" x14ac:dyDescent="0.3">
      <c r="A16" s="10"/>
      <c r="B16" t="s">
        <v>73</v>
      </c>
      <c r="C16" s="104">
        <v>365229.99069000001</v>
      </c>
      <c r="D16" s="118">
        <v>6441</v>
      </c>
      <c r="E16" s="116">
        <v>0.59482970420000003</v>
      </c>
      <c r="F16" s="106">
        <v>0.5557050348</v>
      </c>
      <c r="G16" s="106">
        <v>0.63670896389999998</v>
      </c>
      <c r="H16" s="106">
        <v>2.2247809999999999E-3</v>
      </c>
      <c r="I16" s="107">
        <v>0.56703926520000003</v>
      </c>
      <c r="J16" s="106">
        <v>0.56520325969999996</v>
      </c>
      <c r="K16" s="106">
        <v>0.56888123469999996</v>
      </c>
      <c r="L16" s="106">
        <v>1.1120112456</v>
      </c>
      <c r="M16" s="106">
        <v>1.0388691817</v>
      </c>
      <c r="N16" s="106">
        <v>1.1903029104</v>
      </c>
      <c r="O16" s="118">
        <v>352685.49920000002</v>
      </c>
      <c r="P16" s="118">
        <v>6898</v>
      </c>
      <c r="Q16" s="116">
        <v>0.53030565659999995</v>
      </c>
      <c r="R16" s="106">
        <v>0.4955870241</v>
      </c>
      <c r="S16" s="106">
        <v>0.56745652270000002</v>
      </c>
      <c r="T16" s="106">
        <v>0.50040660179999996</v>
      </c>
      <c r="U16" s="107">
        <v>0.51128660370000001</v>
      </c>
      <c r="V16" s="106">
        <v>0.50960198249999999</v>
      </c>
      <c r="W16" s="106">
        <v>0.51297679380000005</v>
      </c>
      <c r="X16" s="106">
        <v>1.0235524801</v>
      </c>
      <c r="Y16" s="106">
        <v>0.95654142350000004</v>
      </c>
      <c r="Z16" s="106">
        <v>1.0952580345</v>
      </c>
      <c r="AA16" s="118">
        <v>442178.57647999999</v>
      </c>
      <c r="AB16" s="118">
        <v>7706</v>
      </c>
      <c r="AC16" s="116">
        <v>0.58651316529999997</v>
      </c>
      <c r="AD16" s="106">
        <v>0.54833317790000002</v>
      </c>
      <c r="AE16" s="106">
        <v>0.62735159380000005</v>
      </c>
      <c r="AF16" s="106">
        <v>0.15021258779999999</v>
      </c>
      <c r="AG16" s="107">
        <v>0.57381076630000005</v>
      </c>
      <c r="AH16" s="106">
        <v>0.57212196689999995</v>
      </c>
      <c r="AI16" s="106">
        <v>0.57550455069999995</v>
      </c>
      <c r="AJ16" s="106">
        <v>1.0506539451000001</v>
      </c>
      <c r="AK16" s="106">
        <v>0.98225999119999996</v>
      </c>
      <c r="AL16" s="106">
        <v>1.1238101137000001</v>
      </c>
      <c r="AM16" s="106">
        <v>3.9302668999999998E-3</v>
      </c>
      <c r="AN16" s="106">
        <v>1.1059907772999999</v>
      </c>
      <c r="AO16" s="106">
        <v>1.0327970236999999</v>
      </c>
      <c r="AP16" s="106">
        <v>1.1843717317</v>
      </c>
      <c r="AQ16" s="106">
        <v>1.1419009E-3</v>
      </c>
      <c r="AR16" s="106">
        <v>0.89152517580000001</v>
      </c>
      <c r="AS16" s="106">
        <v>0.83193368359999997</v>
      </c>
      <c r="AT16" s="106">
        <v>0.95538521239999996</v>
      </c>
      <c r="AU16" s="104">
        <v>1</v>
      </c>
      <c r="AV16" s="104" t="s">
        <v>28</v>
      </c>
      <c r="AW16" s="104" t="s">
        <v>28</v>
      </c>
      <c r="AX16" s="104" t="s">
        <v>226</v>
      </c>
      <c r="AY16" s="104" t="s">
        <v>227</v>
      </c>
      <c r="AZ16" s="104" t="s">
        <v>28</v>
      </c>
      <c r="BA16" s="104" t="s">
        <v>28</v>
      </c>
      <c r="BB16" s="104" t="s">
        <v>28</v>
      </c>
      <c r="BC16" s="110" t="s">
        <v>433</v>
      </c>
      <c r="BD16" s="111">
        <v>365229.99069000001</v>
      </c>
      <c r="BE16" s="111">
        <v>352685.49920000002</v>
      </c>
      <c r="BF16" s="111">
        <v>442178.57647999999</v>
      </c>
    </row>
    <row r="17" spans="1:58" x14ac:dyDescent="0.3">
      <c r="A17" s="10"/>
      <c r="B17" t="s">
        <v>65</v>
      </c>
      <c r="C17" s="104">
        <v>63077.681028999999</v>
      </c>
      <c r="D17" s="118">
        <v>1560</v>
      </c>
      <c r="E17" s="116">
        <v>0.41402789829999997</v>
      </c>
      <c r="F17" s="106">
        <v>0.38675696059999998</v>
      </c>
      <c r="G17" s="106">
        <v>0.44322175949999998</v>
      </c>
      <c r="H17" s="106">
        <v>1.7217249999999999E-13</v>
      </c>
      <c r="I17" s="107">
        <v>0.40434410920000002</v>
      </c>
      <c r="J17" s="106">
        <v>0.4012009392</v>
      </c>
      <c r="K17" s="106">
        <v>0.40751190399999998</v>
      </c>
      <c r="L17" s="106">
        <v>0.77400922599999999</v>
      </c>
      <c r="M17" s="106">
        <v>0.72302725720000005</v>
      </c>
      <c r="N17" s="106">
        <v>0.8285860263</v>
      </c>
      <c r="O17" s="118">
        <v>64189.550047999997</v>
      </c>
      <c r="P17" s="118">
        <v>1505</v>
      </c>
      <c r="Q17" s="116">
        <v>0.44503106009999999</v>
      </c>
      <c r="R17" s="106">
        <v>0.41570326730000001</v>
      </c>
      <c r="S17" s="106">
        <v>0.47642792350000002</v>
      </c>
      <c r="T17" s="106">
        <v>1.23745E-5</v>
      </c>
      <c r="U17" s="107">
        <v>0.42650863820000001</v>
      </c>
      <c r="V17" s="106">
        <v>0.4232219009</v>
      </c>
      <c r="W17" s="106">
        <v>0.42982090020000002</v>
      </c>
      <c r="X17" s="106">
        <v>0.85896244850000003</v>
      </c>
      <c r="Y17" s="106">
        <v>0.80235634850000004</v>
      </c>
      <c r="Z17" s="106">
        <v>0.91956209899999997</v>
      </c>
      <c r="AA17" s="118">
        <v>73791.272792000003</v>
      </c>
      <c r="AB17" s="118">
        <v>1373</v>
      </c>
      <c r="AC17" s="116">
        <v>0.54191155049999995</v>
      </c>
      <c r="AD17" s="106">
        <v>0.50630973749999997</v>
      </c>
      <c r="AE17" s="106">
        <v>0.58001675019999999</v>
      </c>
      <c r="AF17" s="106">
        <v>0.39198107739999999</v>
      </c>
      <c r="AG17" s="107">
        <v>0.53744554109999998</v>
      </c>
      <c r="AH17" s="106">
        <v>0.53358174459999996</v>
      </c>
      <c r="AI17" s="106">
        <v>0.54133731630000004</v>
      </c>
      <c r="AJ17" s="106">
        <v>0.97075656970000002</v>
      </c>
      <c r="AK17" s="106">
        <v>0.90698104430000004</v>
      </c>
      <c r="AL17" s="106">
        <v>1.0390165522000001</v>
      </c>
      <c r="AM17" s="106">
        <v>2.8567339999999999E-8</v>
      </c>
      <c r="AN17" s="106">
        <v>1.2176937726999999</v>
      </c>
      <c r="AO17" s="106">
        <v>1.1358751096999999</v>
      </c>
      <c r="AP17" s="106">
        <v>1.3054059477</v>
      </c>
      <c r="AQ17" s="106">
        <v>4.2393931500000002E-2</v>
      </c>
      <c r="AR17" s="106">
        <v>1.0748818180999999</v>
      </c>
      <c r="AS17" s="106">
        <v>1.0024817488</v>
      </c>
      <c r="AT17" s="106">
        <v>1.1525106808000001</v>
      </c>
      <c r="AU17" s="104">
        <v>1</v>
      </c>
      <c r="AV17" s="104">
        <v>2</v>
      </c>
      <c r="AW17" s="104" t="s">
        <v>28</v>
      </c>
      <c r="AX17" s="104" t="s">
        <v>28</v>
      </c>
      <c r="AY17" s="104" t="s">
        <v>227</v>
      </c>
      <c r="AZ17" s="104" t="s">
        <v>28</v>
      </c>
      <c r="BA17" s="104" t="s">
        <v>28</v>
      </c>
      <c r="BB17" s="104" t="s">
        <v>28</v>
      </c>
      <c r="BC17" s="110" t="s">
        <v>434</v>
      </c>
      <c r="BD17" s="111">
        <v>63077.681028999999</v>
      </c>
      <c r="BE17" s="111">
        <v>64189.550047999997</v>
      </c>
      <c r="BF17" s="111">
        <v>73791.272792000003</v>
      </c>
    </row>
    <row r="18" spans="1:58" x14ac:dyDescent="0.3">
      <c r="A18" s="10"/>
      <c r="B18" t="s">
        <v>64</v>
      </c>
      <c r="C18" s="104">
        <v>410236.34555000003</v>
      </c>
      <c r="D18" s="118">
        <v>7745</v>
      </c>
      <c r="E18" s="116">
        <v>0.56321349389999997</v>
      </c>
      <c r="F18" s="106">
        <v>0.5266977263</v>
      </c>
      <c r="G18" s="106">
        <v>0.6022608867</v>
      </c>
      <c r="H18" s="106">
        <v>0.1317087025</v>
      </c>
      <c r="I18" s="107">
        <v>0.52967894839999996</v>
      </c>
      <c r="J18" s="106">
        <v>0.52806057250000005</v>
      </c>
      <c r="K18" s="106">
        <v>0.53130228430000004</v>
      </c>
      <c r="L18" s="106">
        <v>1.0529059569000001</v>
      </c>
      <c r="M18" s="106">
        <v>0.98464113450000001</v>
      </c>
      <c r="N18" s="106">
        <v>1.1259035554000001</v>
      </c>
      <c r="O18" s="118">
        <v>410447.02438000002</v>
      </c>
      <c r="P18" s="118">
        <v>9984</v>
      </c>
      <c r="Q18" s="116">
        <v>0.44565989280000001</v>
      </c>
      <c r="R18" s="106">
        <v>0.4168233012</v>
      </c>
      <c r="S18" s="106">
        <v>0.47649145209999999</v>
      </c>
      <c r="T18" s="106">
        <v>1.01919E-5</v>
      </c>
      <c r="U18" s="107">
        <v>0.4111047921</v>
      </c>
      <c r="V18" s="106">
        <v>0.40984902829999997</v>
      </c>
      <c r="W18" s="106">
        <v>0.41236440340000002</v>
      </c>
      <c r="X18" s="106">
        <v>0.86017616990000001</v>
      </c>
      <c r="Y18" s="106">
        <v>0.80451814600000005</v>
      </c>
      <c r="Z18" s="106">
        <v>0.91968471669999996</v>
      </c>
      <c r="AA18" s="118">
        <v>488716.18498999998</v>
      </c>
      <c r="AB18" s="118">
        <v>9960</v>
      </c>
      <c r="AC18" s="116">
        <v>0.51723229209999999</v>
      </c>
      <c r="AD18" s="106">
        <v>0.48381450030000001</v>
      </c>
      <c r="AE18" s="106">
        <v>0.55295830079999997</v>
      </c>
      <c r="AF18" s="106">
        <v>2.5173258800000001E-2</v>
      </c>
      <c r="AG18" s="107">
        <v>0.49067890060000002</v>
      </c>
      <c r="AH18" s="106">
        <v>0.48930514819999998</v>
      </c>
      <c r="AI18" s="106">
        <v>0.49205650989999999</v>
      </c>
      <c r="AJ18" s="106">
        <v>0.92654722919999999</v>
      </c>
      <c r="AK18" s="106">
        <v>0.86668406360000005</v>
      </c>
      <c r="AL18" s="106">
        <v>0.99054523329999999</v>
      </c>
      <c r="AM18" s="106">
        <v>1.3777299999999999E-5</v>
      </c>
      <c r="AN18" s="106">
        <v>1.1605986997</v>
      </c>
      <c r="AO18" s="106">
        <v>1.0852278876999999</v>
      </c>
      <c r="AP18" s="106">
        <v>1.2412041351</v>
      </c>
      <c r="AQ18" s="106">
        <v>9.8144120000000003E-12</v>
      </c>
      <c r="AR18" s="106">
        <v>0.79128056710000005</v>
      </c>
      <c r="AS18" s="106">
        <v>0.73971748829999995</v>
      </c>
      <c r="AT18" s="106">
        <v>0.84643792500000004</v>
      </c>
      <c r="AU18" s="104" t="s">
        <v>28</v>
      </c>
      <c r="AV18" s="104">
        <v>2</v>
      </c>
      <c r="AW18" s="104" t="s">
        <v>28</v>
      </c>
      <c r="AX18" s="104" t="s">
        <v>226</v>
      </c>
      <c r="AY18" s="104" t="s">
        <v>227</v>
      </c>
      <c r="AZ18" s="104" t="s">
        <v>28</v>
      </c>
      <c r="BA18" s="104" t="s">
        <v>28</v>
      </c>
      <c r="BB18" s="104" t="s">
        <v>28</v>
      </c>
      <c r="BC18" s="110" t="s">
        <v>435</v>
      </c>
      <c r="BD18" s="111">
        <v>410236.34555000003</v>
      </c>
      <c r="BE18" s="111">
        <v>410447.02438000002</v>
      </c>
      <c r="BF18" s="111">
        <v>488716.18498999998</v>
      </c>
    </row>
    <row r="19" spans="1:58" x14ac:dyDescent="0.3">
      <c r="A19" s="10"/>
      <c r="B19" t="s">
        <v>67</v>
      </c>
      <c r="C19" s="104">
        <v>442575.59974999999</v>
      </c>
      <c r="D19" s="118">
        <v>7975</v>
      </c>
      <c r="E19" s="116">
        <v>0.58737946279999997</v>
      </c>
      <c r="F19" s="106">
        <v>0.54914038450000002</v>
      </c>
      <c r="G19" s="106">
        <v>0.62828129759999995</v>
      </c>
      <c r="H19" s="106">
        <v>6.4452809999999998E-3</v>
      </c>
      <c r="I19" s="107">
        <v>0.55495373010000004</v>
      </c>
      <c r="J19" s="106">
        <v>0.55332116109999996</v>
      </c>
      <c r="K19" s="106">
        <v>0.556591116</v>
      </c>
      <c r="L19" s="106">
        <v>1.0980833060999999</v>
      </c>
      <c r="M19" s="106">
        <v>1.0265968204</v>
      </c>
      <c r="N19" s="106">
        <v>1.1745477124999999</v>
      </c>
      <c r="O19" s="118">
        <v>520475.32467</v>
      </c>
      <c r="P19" s="118">
        <v>9956</v>
      </c>
      <c r="Q19" s="116">
        <v>0.55294974350000003</v>
      </c>
      <c r="R19" s="106">
        <v>0.51701474950000004</v>
      </c>
      <c r="S19" s="106">
        <v>0.59138239130000003</v>
      </c>
      <c r="T19" s="106">
        <v>5.7613002500000003E-2</v>
      </c>
      <c r="U19" s="107">
        <v>0.52277553700000001</v>
      </c>
      <c r="V19" s="106">
        <v>0.52135721950000002</v>
      </c>
      <c r="W19" s="106">
        <v>0.52419771299999995</v>
      </c>
      <c r="X19" s="106">
        <v>1.0672582393000001</v>
      </c>
      <c r="Y19" s="106">
        <v>0.99789946129999996</v>
      </c>
      <c r="Z19" s="106">
        <v>1.1414377836</v>
      </c>
      <c r="AA19" s="118">
        <v>591175.70704000001</v>
      </c>
      <c r="AB19" s="118">
        <v>11154</v>
      </c>
      <c r="AC19" s="116">
        <v>0.54214938589999995</v>
      </c>
      <c r="AD19" s="106">
        <v>0.50678554350000005</v>
      </c>
      <c r="AE19" s="106">
        <v>0.5799809413</v>
      </c>
      <c r="AF19" s="106">
        <v>0.39552936849999998</v>
      </c>
      <c r="AG19" s="107">
        <v>0.53001228889999996</v>
      </c>
      <c r="AH19" s="106">
        <v>0.52866294599999997</v>
      </c>
      <c r="AI19" s="106">
        <v>0.53136507580000003</v>
      </c>
      <c r="AJ19" s="106">
        <v>0.97118261750000001</v>
      </c>
      <c r="AK19" s="106">
        <v>0.90783338229999999</v>
      </c>
      <c r="AL19" s="106">
        <v>1.0389524056999999</v>
      </c>
      <c r="AM19" s="106">
        <v>0.57024885169999995</v>
      </c>
      <c r="AN19" s="106">
        <v>0.98046774079999999</v>
      </c>
      <c r="AO19" s="106">
        <v>0.91591745469999997</v>
      </c>
      <c r="AP19" s="106">
        <v>1.0495672791999999</v>
      </c>
      <c r="AQ19" s="106">
        <v>8.1525488899999998E-2</v>
      </c>
      <c r="AR19" s="106">
        <v>0.94138419630000003</v>
      </c>
      <c r="AS19" s="106">
        <v>0.87952825649999999</v>
      </c>
      <c r="AT19" s="106">
        <v>1.0075903742000001</v>
      </c>
      <c r="AU19" s="104" t="s">
        <v>28</v>
      </c>
      <c r="AV19" s="104" t="s">
        <v>28</v>
      </c>
      <c r="AW19" s="104" t="s">
        <v>28</v>
      </c>
      <c r="AX19" s="104" t="s">
        <v>28</v>
      </c>
      <c r="AY19" s="104" t="s">
        <v>28</v>
      </c>
      <c r="AZ19" s="104" t="s">
        <v>28</v>
      </c>
      <c r="BA19" s="104" t="s">
        <v>28</v>
      </c>
      <c r="BB19" s="104" t="s">
        <v>28</v>
      </c>
      <c r="BC19" s="110" t="s">
        <v>28</v>
      </c>
      <c r="BD19" s="111">
        <v>442575.59974999999</v>
      </c>
      <c r="BE19" s="111">
        <v>520475.32467</v>
      </c>
      <c r="BF19" s="111">
        <v>591175.70704000001</v>
      </c>
    </row>
    <row r="20" spans="1:58" x14ac:dyDescent="0.3">
      <c r="A20" s="10"/>
      <c r="B20" t="s">
        <v>63</v>
      </c>
      <c r="C20" s="104">
        <v>325318.79064999998</v>
      </c>
      <c r="D20" s="118">
        <v>6929</v>
      </c>
      <c r="E20" s="116">
        <v>0.50317857399999999</v>
      </c>
      <c r="F20" s="106">
        <v>0.47046267120000002</v>
      </c>
      <c r="G20" s="106">
        <v>0.53816953580000004</v>
      </c>
      <c r="H20" s="106">
        <v>7.4580449100000001E-2</v>
      </c>
      <c r="I20" s="107">
        <v>0.46950323370000002</v>
      </c>
      <c r="J20" s="106">
        <v>0.46789263949999998</v>
      </c>
      <c r="K20" s="106">
        <v>0.47111937199999998</v>
      </c>
      <c r="L20" s="106">
        <v>0.94067298420000001</v>
      </c>
      <c r="M20" s="106">
        <v>0.87951186270000004</v>
      </c>
      <c r="N20" s="106">
        <v>1.0060872407999999</v>
      </c>
      <c r="O20" s="118">
        <v>307734.12381000002</v>
      </c>
      <c r="P20" s="118">
        <v>7082</v>
      </c>
      <c r="Q20" s="116">
        <v>0.46147017109999999</v>
      </c>
      <c r="R20" s="106">
        <v>0.43151481139999998</v>
      </c>
      <c r="S20" s="106">
        <v>0.49350500429999999</v>
      </c>
      <c r="T20" s="106">
        <v>7.237446E-4</v>
      </c>
      <c r="U20" s="107">
        <v>0.43452996869999999</v>
      </c>
      <c r="V20" s="106">
        <v>0.43299742450000001</v>
      </c>
      <c r="W20" s="106">
        <v>0.43606793710000002</v>
      </c>
      <c r="X20" s="106">
        <v>0.89069187230000002</v>
      </c>
      <c r="Y20" s="106">
        <v>0.83287449400000002</v>
      </c>
      <c r="Z20" s="106">
        <v>0.95252287960000004</v>
      </c>
      <c r="AA20" s="118">
        <v>283331.71038</v>
      </c>
      <c r="AB20" s="118">
        <v>6019</v>
      </c>
      <c r="AC20" s="116">
        <v>0.47321275439999999</v>
      </c>
      <c r="AD20" s="106">
        <v>0.44261375120000002</v>
      </c>
      <c r="AE20" s="106">
        <v>0.50592714380000003</v>
      </c>
      <c r="AF20" s="106">
        <v>1.2677874E-6</v>
      </c>
      <c r="AG20" s="107">
        <v>0.47072887590000001</v>
      </c>
      <c r="AH20" s="106">
        <v>0.4689987726</v>
      </c>
      <c r="AI20" s="106">
        <v>0.4724653613</v>
      </c>
      <c r="AJ20" s="106">
        <v>0.84769256130000004</v>
      </c>
      <c r="AK20" s="106">
        <v>0.7928788497</v>
      </c>
      <c r="AL20" s="106">
        <v>0.90629568270000005</v>
      </c>
      <c r="AM20" s="106">
        <v>0.46511713609999999</v>
      </c>
      <c r="AN20" s="106">
        <v>1.0254460289</v>
      </c>
      <c r="AO20" s="106">
        <v>0.95858609750000001</v>
      </c>
      <c r="AP20" s="106">
        <v>1.0969693394</v>
      </c>
      <c r="AQ20" s="106">
        <v>1.23711486E-2</v>
      </c>
      <c r="AR20" s="106">
        <v>0.91711013730000002</v>
      </c>
      <c r="AS20" s="106">
        <v>0.85699187030000001</v>
      </c>
      <c r="AT20" s="106">
        <v>0.98144572080000003</v>
      </c>
      <c r="AU20" s="104" t="s">
        <v>28</v>
      </c>
      <c r="AV20" s="104">
        <v>2</v>
      </c>
      <c r="AW20" s="104">
        <v>3</v>
      </c>
      <c r="AX20" s="104" t="s">
        <v>28</v>
      </c>
      <c r="AY20" s="104" t="s">
        <v>28</v>
      </c>
      <c r="AZ20" s="104" t="s">
        <v>28</v>
      </c>
      <c r="BA20" s="104" t="s">
        <v>28</v>
      </c>
      <c r="BB20" s="104" t="s">
        <v>28</v>
      </c>
      <c r="BC20" s="110" t="s">
        <v>423</v>
      </c>
      <c r="BD20" s="111">
        <v>325318.79064999998</v>
      </c>
      <c r="BE20" s="111">
        <v>307734.12381000002</v>
      </c>
      <c r="BF20" s="111">
        <v>283331.71038</v>
      </c>
    </row>
    <row r="21" spans="1:58" x14ac:dyDescent="0.3">
      <c r="A21" s="10"/>
      <c r="B21" t="s">
        <v>62</v>
      </c>
      <c r="C21" s="104">
        <v>137247.43765000001</v>
      </c>
      <c r="D21" s="118">
        <v>3770</v>
      </c>
      <c r="E21" s="116">
        <v>0.4074867808</v>
      </c>
      <c r="F21" s="106">
        <v>0.38053635180000001</v>
      </c>
      <c r="G21" s="106">
        <v>0.43634589889999997</v>
      </c>
      <c r="H21" s="106">
        <v>6.5065649999999997E-15</v>
      </c>
      <c r="I21" s="107">
        <v>0.3640515587</v>
      </c>
      <c r="J21" s="106">
        <v>0.36213063309999999</v>
      </c>
      <c r="K21" s="106">
        <v>0.36598267400000001</v>
      </c>
      <c r="L21" s="106">
        <v>0.76178085839999998</v>
      </c>
      <c r="M21" s="106">
        <v>0.71139806839999997</v>
      </c>
      <c r="N21" s="106">
        <v>0.81573186939999998</v>
      </c>
      <c r="O21" s="118">
        <v>133213.47456999999</v>
      </c>
      <c r="P21" s="118">
        <v>3498</v>
      </c>
      <c r="Q21" s="116">
        <v>0.42935521329999998</v>
      </c>
      <c r="R21" s="106">
        <v>0.40089252390000002</v>
      </c>
      <c r="S21" s="106">
        <v>0.45983870539999999</v>
      </c>
      <c r="T21" s="106">
        <v>7.9234616999999995E-8</v>
      </c>
      <c r="U21" s="107">
        <v>0.3808275431</v>
      </c>
      <c r="V21" s="106">
        <v>0.37878798159999999</v>
      </c>
      <c r="W21" s="106">
        <v>0.38287808649999999</v>
      </c>
      <c r="X21" s="106">
        <v>0.82870621499999997</v>
      </c>
      <c r="Y21" s="106">
        <v>0.77376986660000002</v>
      </c>
      <c r="Z21" s="106">
        <v>0.88754295090000002</v>
      </c>
      <c r="AA21" s="118">
        <v>161984.76683000001</v>
      </c>
      <c r="AB21" s="118">
        <v>3550</v>
      </c>
      <c r="AC21" s="116">
        <v>0.46194119639999998</v>
      </c>
      <c r="AD21" s="106">
        <v>0.43161010840000003</v>
      </c>
      <c r="AE21" s="106">
        <v>0.4944037798</v>
      </c>
      <c r="AF21" s="106">
        <v>4.6469028999999997E-8</v>
      </c>
      <c r="AG21" s="107">
        <v>0.45629511779999998</v>
      </c>
      <c r="AH21" s="106">
        <v>0.45407845419999998</v>
      </c>
      <c r="AI21" s="106">
        <v>0.45852260249999999</v>
      </c>
      <c r="AJ21" s="106">
        <v>0.82750118699999997</v>
      </c>
      <c r="AK21" s="106">
        <v>0.77316740689999996</v>
      </c>
      <c r="AL21" s="106">
        <v>0.88565323409999996</v>
      </c>
      <c r="AM21" s="106">
        <v>4.0328314099999998E-2</v>
      </c>
      <c r="AN21" s="106">
        <v>1.0758951612000001</v>
      </c>
      <c r="AO21" s="106">
        <v>1.0032307185</v>
      </c>
      <c r="AP21" s="106">
        <v>1.1538227215000001</v>
      </c>
      <c r="AQ21" s="106">
        <v>0.14568938670000001</v>
      </c>
      <c r="AR21" s="106">
        <v>1.0536666061</v>
      </c>
      <c r="AS21" s="106">
        <v>0.98201749189999998</v>
      </c>
      <c r="AT21" s="106">
        <v>1.1305433213</v>
      </c>
      <c r="AU21" s="104">
        <v>1</v>
      </c>
      <c r="AV21" s="104">
        <v>2</v>
      </c>
      <c r="AW21" s="104">
        <v>3</v>
      </c>
      <c r="AX21" s="104" t="s">
        <v>28</v>
      </c>
      <c r="AY21" s="104" t="s">
        <v>28</v>
      </c>
      <c r="AZ21" s="104" t="s">
        <v>28</v>
      </c>
      <c r="BA21" s="104" t="s">
        <v>28</v>
      </c>
      <c r="BB21" s="104" t="s">
        <v>28</v>
      </c>
      <c r="BC21" s="110" t="s">
        <v>228</v>
      </c>
      <c r="BD21" s="111">
        <v>137247.43765000001</v>
      </c>
      <c r="BE21" s="111">
        <v>133213.47456999999</v>
      </c>
      <c r="BF21" s="111">
        <v>161984.76683000001</v>
      </c>
    </row>
    <row r="22" spans="1:58" x14ac:dyDescent="0.3">
      <c r="A22" s="10"/>
      <c r="B22" t="s">
        <v>203</v>
      </c>
      <c r="C22" s="104">
        <v>118547.70051</v>
      </c>
      <c r="D22" s="118">
        <v>2919</v>
      </c>
      <c r="E22" s="116">
        <v>0.43460236209999997</v>
      </c>
      <c r="F22" s="106">
        <v>0.4060648489</v>
      </c>
      <c r="G22" s="106">
        <v>0.46514544070000002</v>
      </c>
      <c r="H22" s="106">
        <v>2.0608093999999999E-9</v>
      </c>
      <c r="I22" s="107">
        <v>0.40612435940000002</v>
      </c>
      <c r="J22" s="106">
        <v>0.40381907220000002</v>
      </c>
      <c r="K22" s="106">
        <v>0.40844280690000001</v>
      </c>
      <c r="L22" s="106">
        <v>0.81247239439999996</v>
      </c>
      <c r="M22" s="106">
        <v>0.75912261160000005</v>
      </c>
      <c r="N22" s="106">
        <v>0.86957150480000001</v>
      </c>
      <c r="O22" s="118">
        <v>126631.43333</v>
      </c>
      <c r="P22" s="118">
        <v>3122</v>
      </c>
      <c r="Q22" s="116">
        <v>0.42416561209999998</v>
      </c>
      <c r="R22" s="106">
        <v>0.39645841539999999</v>
      </c>
      <c r="S22" s="106">
        <v>0.45380917520000003</v>
      </c>
      <c r="T22" s="106">
        <v>6.4667863999999998E-9</v>
      </c>
      <c r="U22" s="107">
        <v>0.4056099722</v>
      </c>
      <c r="V22" s="106">
        <v>0.40338209889999999</v>
      </c>
      <c r="W22" s="106">
        <v>0.40785015009999998</v>
      </c>
      <c r="X22" s="106">
        <v>0.8186896723</v>
      </c>
      <c r="Y22" s="106">
        <v>0.76521151399999998</v>
      </c>
      <c r="Z22" s="106">
        <v>0.8759052463</v>
      </c>
      <c r="AA22" s="118">
        <v>155297.40714</v>
      </c>
      <c r="AB22" s="118">
        <v>2940</v>
      </c>
      <c r="AC22" s="116">
        <v>0.53145421910000001</v>
      </c>
      <c r="AD22" s="106">
        <v>0.4969705029</v>
      </c>
      <c r="AE22" s="106">
        <v>0.56833068630000005</v>
      </c>
      <c r="AF22" s="106">
        <v>0.15089153220000001</v>
      </c>
      <c r="AG22" s="107">
        <v>0.52822247330000005</v>
      </c>
      <c r="AH22" s="106">
        <v>0.52560185770000001</v>
      </c>
      <c r="AI22" s="106">
        <v>0.53085615509999995</v>
      </c>
      <c r="AJ22" s="106">
        <v>0.95202376519999998</v>
      </c>
      <c r="AK22" s="106">
        <v>0.89025114930000004</v>
      </c>
      <c r="AL22" s="106">
        <v>1.0180826502</v>
      </c>
      <c r="AM22" s="106">
        <v>8.557836E-11</v>
      </c>
      <c r="AN22" s="106">
        <v>1.2529403703999999</v>
      </c>
      <c r="AO22" s="106">
        <v>1.1704631069</v>
      </c>
      <c r="AP22" s="106">
        <v>1.3412294351</v>
      </c>
      <c r="AQ22" s="106">
        <v>0.48933966239999999</v>
      </c>
      <c r="AR22" s="106">
        <v>0.9759855194</v>
      </c>
      <c r="AS22" s="106">
        <v>0.91099491460000004</v>
      </c>
      <c r="AT22" s="106">
        <v>1.0456125702000001</v>
      </c>
      <c r="AU22" s="104">
        <v>1</v>
      </c>
      <c r="AV22" s="104">
        <v>2</v>
      </c>
      <c r="AW22" s="104" t="s">
        <v>28</v>
      </c>
      <c r="AX22" s="104" t="s">
        <v>28</v>
      </c>
      <c r="AY22" s="104" t="s">
        <v>227</v>
      </c>
      <c r="AZ22" s="104" t="s">
        <v>28</v>
      </c>
      <c r="BA22" s="104" t="s">
        <v>28</v>
      </c>
      <c r="BB22" s="104" t="s">
        <v>28</v>
      </c>
      <c r="BC22" s="110" t="s">
        <v>434</v>
      </c>
      <c r="BD22" s="111">
        <v>118547.70051</v>
      </c>
      <c r="BE22" s="111">
        <v>126631.43333</v>
      </c>
      <c r="BF22" s="111">
        <v>155297.40714</v>
      </c>
    </row>
    <row r="23" spans="1:58" x14ac:dyDescent="0.3">
      <c r="A23" s="10"/>
      <c r="B23" t="s">
        <v>72</v>
      </c>
      <c r="C23" s="104">
        <v>306485.42888000002</v>
      </c>
      <c r="D23" s="118">
        <v>7059</v>
      </c>
      <c r="E23" s="116">
        <v>0.4418962246</v>
      </c>
      <c r="F23" s="106">
        <v>0.4132011438</v>
      </c>
      <c r="G23" s="106">
        <v>0.47258405790000002</v>
      </c>
      <c r="H23" s="106">
        <v>2.4536115999999999E-8</v>
      </c>
      <c r="I23" s="107">
        <v>0.4341768365</v>
      </c>
      <c r="J23" s="106">
        <v>0.432642427</v>
      </c>
      <c r="K23" s="106">
        <v>0.43571668790000001</v>
      </c>
      <c r="L23" s="106">
        <v>0.82610798969999999</v>
      </c>
      <c r="M23" s="106">
        <v>0.77246364030000003</v>
      </c>
      <c r="N23" s="106">
        <v>0.88347771340000003</v>
      </c>
      <c r="O23" s="118">
        <v>349186.60339</v>
      </c>
      <c r="P23" s="118">
        <v>7796</v>
      </c>
      <c r="Q23" s="116">
        <v>0.45623317410000003</v>
      </c>
      <c r="R23" s="106">
        <v>0.42677604489999998</v>
      </c>
      <c r="S23" s="106">
        <v>0.48772350660000002</v>
      </c>
      <c r="T23" s="106">
        <v>1.8818900000000001E-4</v>
      </c>
      <c r="U23" s="107">
        <v>0.44790482729999997</v>
      </c>
      <c r="V23" s="106">
        <v>0.44642167760000001</v>
      </c>
      <c r="W23" s="106">
        <v>0.44939290459999998</v>
      </c>
      <c r="X23" s="106">
        <v>0.88058385019999996</v>
      </c>
      <c r="Y23" s="106">
        <v>0.82372811560000003</v>
      </c>
      <c r="Z23" s="106">
        <v>0.94136390700000006</v>
      </c>
      <c r="AA23" s="118">
        <v>373263.49725999997</v>
      </c>
      <c r="AB23" s="118">
        <v>7652</v>
      </c>
      <c r="AC23" s="116">
        <v>0.47663917560000002</v>
      </c>
      <c r="AD23" s="106">
        <v>0.44586644619999999</v>
      </c>
      <c r="AE23" s="106">
        <v>0.50953577159999996</v>
      </c>
      <c r="AF23" s="106">
        <v>3.4731010000000001E-6</v>
      </c>
      <c r="AG23" s="107">
        <v>0.48779861120000001</v>
      </c>
      <c r="AH23" s="106">
        <v>0.48623623910000002</v>
      </c>
      <c r="AI23" s="106">
        <v>0.48936600340000003</v>
      </c>
      <c r="AJ23" s="106">
        <v>0.85383050169999997</v>
      </c>
      <c r="AK23" s="106">
        <v>0.79870558469999997</v>
      </c>
      <c r="AL23" s="106">
        <v>0.91276002020000002</v>
      </c>
      <c r="AM23" s="106">
        <v>0.20018965899999999</v>
      </c>
      <c r="AN23" s="106">
        <v>1.0447271321</v>
      </c>
      <c r="AO23" s="106">
        <v>0.97707574330000002</v>
      </c>
      <c r="AP23" s="106">
        <v>1.1170626105999999</v>
      </c>
      <c r="AQ23" s="106">
        <v>0.35275472949999997</v>
      </c>
      <c r="AR23" s="106">
        <v>1.0324441548000001</v>
      </c>
      <c r="AS23" s="106">
        <v>0.96520517979999998</v>
      </c>
      <c r="AT23" s="106">
        <v>1.1043671906999999</v>
      </c>
      <c r="AU23" s="104">
        <v>1</v>
      </c>
      <c r="AV23" s="104">
        <v>2</v>
      </c>
      <c r="AW23" s="104">
        <v>3</v>
      </c>
      <c r="AX23" s="104" t="s">
        <v>28</v>
      </c>
      <c r="AY23" s="104" t="s">
        <v>28</v>
      </c>
      <c r="AZ23" s="104" t="s">
        <v>28</v>
      </c>
      <c r="BA23" s="104" t="s">
        <v>28</v>
      </c>
      <c r="BB23" s="104" t="s">
        <v>28</v>
      </c>
      <c r="BC23" s="110" t="s">
        <v>228</v>
      </c>
      <c r="BD23" s="111">
        <v>306485.42888000002</v>
      </c>
      <c r="BE23" s="111">
        <v>349186.60339</v>
      </c>
      <c r="BF23" s="111">
        <v>373263.49725999997</v>
      </c>
    </row>
    <row r="24" spans="1:58" x14ac:dyDescent="0.3">
      <c r="A24" s="10"/>
      <c r="B24" t="s">
        <v>180</v>
      </c>
      <c r="C24" s="104">
        <v>414930.05719999998</v>
      </c>
      <c r="D24" s="118">
        <v>7419</v>
      </c>
      <c r="E24" s="116">
        <v>0.57632288409999999</v>
      </c>
      <c r="F24" s="106">
        <v>0.53906729710000001</v>
      </c>
      <c r="G24" s="106">
        <v>0.61615324940000005</v>
      </c>
      <c r="H24" s="106">
        <v>2.8754363000000002E-2</v>
      </c>
      <c r="I24" s="107">
        <v>0.55928030350000002</v>
      </c>
      <c r="J24" s="106">
        <v>0.55758116179999995</v>
      </c>
      <c r="K24" s="106">
        <v>0.56098462319999998</v>
      </c>
      <c r="L24" s="106">
        <v>1.0774134576000001</v>
      </c>
      <c r="M24" s="106">
        <v>1.0077655711</v>
      </c>
      <c r="N24" s="106">
        <v>1.1518747928999999</v>
      </c>
      <c r="O24" s="118">
        <v>451166.33051</v>
      </c>
      <c r="P24" s="118">
        <v>9763</v>
      </c>
      <c r="Q24" s="116">
        <v>0.47247612880000001</v>
      </c>
      <c r="R24" s="106">
        <v>0.44190490180000003</v>
      </c>
      <c r="S24" s="106">
        <v>0.50516229030000004</v>
      </c>
      <c r="T24" s="106">
        <v>6.9111581000000002E-3</v>
      </c>
      <c r="U24" s="107">
        <v>0.46211853990000001</v>
      </c>
      <c r="V24" s="106">
        <v>0.46077206059999998</v>
      </c>
      <c r="W24" s="106">
        <v>0.46346895389999998</v>
      </c>
      <c r="X24" s="106">
        <v>0.91193466899999998</v>
      </c>
      <c r="Y24" s="106">
        <v>0.85292859430000001</v>
      </c>
      <c r="Z24" s="106">
        <v>0.97502281680000003</v>
      </c>
      <c r="AA24" s="118">
        <v>478745.21048000001</v>
      </c>
      <c r="AB24" s="118">
        <v>9313</v>
      </c>
      <c r="AC24" s="116">
        <v>0.51500719070000001</v>
      </c>
      <c r="AD24" s="106">
        <v>0.48175740519999999</v>
      </c>
      <c r="AE24" s="106">
        <v>0.55055179970000001</v>
      </c>
      <c r="AF24" s="106">
        <v>1.7931498800000001E-2</v>
      </c>
      <c r="AG24" s="107">
        <v>0.51406121599999999</v>
      </c>
      <c r="AH24" s="106">
        <v>0.51260711110000001</v>
      </c>
      <c r="AI24" s="106">
        <v>0.51551944579999998</v>
      </c>
      <c r="AJ24" s="106">
        <v>0.92256128019999994</v>
      </c>
      <c r="AK24" s="106">
        <v>0.86299907360000006</v>
      </c>
      <c r="AL24" s="106">
        <v>0.98623433289999995</v>
      </c>
      <c r="AM24" s="106">
        <v>1.1806733E-2</v>
      </c>
      <c r="AN24" s="106">
        <v>1.0900173770999999</v>
      </c>
      <c r="AO24" s="106">
        <v>1.0192821728999999</v>
      </c>
      <c r="AP24" s="106">
        <v>1.1656613977000001</v>
      </c>
      <c r="AQ24" s="106">
        <v>6.7715409000000003E-9</v>
      </c>
      <c r="AR24" s="106">
        <v>0.81981150120000001</v>
      </c>
      <c r="AS24" s="106">
        <v>0.76654595069999998</v>
      </c>
      <c r="AT24" s="106">
        <v>0.87677835479999999</v>
      </c>
      <c r="AU24" s="104" t="s">
        <v>28</v>
      </c>
      <c r="AV24" s="104" t="s">
        <v>28</v>
      </c>
      <c r="AW24" s="104" t="s">
        <v>28</v>
      </c>
      <c r="AX24" s="104" t="s">
        <v>226</v>
      </c>
      <c r="AY24" s="104" t="s">
        <v>28</v>
      </c>
      <c r="AZ24" s="104" t="s">
        <v>28</v>
      </c>
      <c r="BA24" s="104" t="s">
        <v>28</v>
      </c>
      <c r="BB24" s="104" t="s">
        <v>28</v>
      </c>
      <c r="BC24" s="110" t="s">
        <v>432</v>
      </c>
      <c r="BD24" s="111">
        <v>414930.05719999998</v>
      </c>
      <c r="BE24" s="111">
        <v>451166.33051</v>
      </c>
      <c r="BF24" s="111">
        <v>478745.21048000001</v>
      </c>
    </row>
    <row r="25" spans="1:58" x14ac:dyDescent="0.3">
      <c r="A25" s="10"/>
      <c r="B25" t="s">
        <v>68</v>
      </c>
      <c r="C25" s="104">
        <v>761067.68212999997</v>
      </c>
      <c r="D25" s="118">
        <v>14314</v>
      </c>
      <c r="E25" s="116">
        <v>0.55212362569999995</v>
      </c>
      <c r="F25" s="106">
        <v>0.51645393620000002</v>
      </c>
      <c r="G25" s="106">
        <v>0.59025689749999999</v>
      </c>
      <c r="H25" s="106">
        <v>0.35271557599999998</v>
      </c>
      <c r="I25" s="107">
        <v>0.53169462209999996</v>
      </c>
      <c r="J25" s="106">
        <v>0.53050142840000003</v>
      </c>
      <c r="K25" s="106">
        <v>0.53289049960000001</v>
      </c>
      <c r="L25" s="106">
        <v>1.0321738751</v>
      </c>
      <c r="M25" s="106">
        <v>0.96549076290000002</v>
      </c>
      <c r="N25" s="106">
        <v>1.1034625596000001</v>
      </c>
      <c r="O25" s="118">
        <v>680322.96577999997</v>
      </c>
      <c r="P25" s="118">
        <v>15916</v>
      </c>
      <c r="Q25" s="116">
        <v>0.45862817080000001</v>
      </c>
      <c r="R25" s="106">
        <v>0.42901969569999998</v>
      </c>
      <c r="S25" s="106">
        <v>0.49028005289999999</v>
      </c>
      <c r="T25" s="106">
        <v>3.4224510000000001E-4</v>
      </c>
      <c r="U25" s="107">
        <v>0.42744594479999998</v>
      </c>
      <c r="V25" s="106">
        <v>0.426431436</v>
      </c>
      <c r="W25" s="106">
        <v>0.42846286719999999</v>
      </c>
      <c r="X25" s="106">
        <v>0.88520647649999995</v>
      </c>
      <c r="Y25" s="106">
        <v>0.82805862630000004</v>
      </c>
      <c r="Z25" s="106">
        <v>0.94629834290000003</v>
      </c>
      <c r="AA25" s="118">
        <v>778506.05405000004</v>
      </c>
      <c r="AB25" s="118">
        <v>15807</v>
      </c>
      <c r="AC25" s="116">
        <v>0.50788820999999995</v>
      </c>
      <c r="AD25" s="106">
        <v>0.47511651329999999</v>
      </c>
      <c r="AE25" s="106">
        <v>0.54292037150000005</v>
      </c>
      <c r="AF25" s="106">
        <v>5.4791859E-3</v>
      </c>
      <c r="AG25" s="107">
        <v>0.4925071513</v>
      </c>
      <c r="AH25" s="106">
        <v>0.49141433449999999</v>
      </c>
      <c r="AI25" s="106">
        <v>0.49360239830000002</v>
      </c>
      <c r="AJ25" s="106">
        <v>0.90980865070000005</v>
      </c>
      <c r="AK25" s="106">
        <v>0.85110287129999995</v>
      </c>
      <c r="AL25" s="106">
        <v>0.97256372739999997</v>
      </c>
      <c r="AM25" s="106">
        <v>2.8002197999999999E-3</v>
      </c>
      <c r="AN25" s="106">
        <v>1.107407356</v>
      </c>
      <c r="AO25" s="106">
        <v>1.0357442353999999</v>
      </c>
      <c r="AP25" s="106">
        <v>1.1840288461999999</v>
      </c>
      <c r="AQ25" s="106">
        <v>5.6755699999999999E-8</v>
      </c>
      <c r="AR25" s="106">
        <v>0.83066210080000003</v>
      </c>
      <c r="AS25" s="106">
        <v>0.77684389949999999</v>
      </c>
      <c r="AT25" s="106">
        <v>0.88820872019999997</v>
      </c>
      <c r="AU25" s="104" t="s">
        <v>28</v>
      </c>
      <c r="AV25" s="104">
        <v>2</v>
      </c>
      <c r="AW25" s="104" t="s">
        <v>28</v>
      </c>
      <c r="AX25" s="104" t="s">
        <v>226</v>
      </c>
      <c r="AY25" s="104" t="s">
        <v>227</v>
      </c>
      <c r="AZ25" s="104" t="s">
        <v>28</v>
      </c>
      <c r="BA25" s="104" t="s">
        <v>28</v>
      </c>
      <c r="BB25" s="104" t="s">
        <v>28</v>
      </c>
      <c r="BC25" s="110" t="s">
        <v>435</v>
      </c>
      <c r="BD25" s="111">
        <v>761067.68212999997</v>
      </c>
      <c r="BE25" s="111">
        <v>680322.96577999997</v>
      </c>
      <c r="BF25" s="111">
        <v>778506.05405000004</v>
      </c>
    </row>
    <row r="26" spans="1:58" x14ac:dyDescent="0.3">
      <c r="A26" s="10"/>
      <c r="B26" t="s">
        <v>147</v>
      </c>
      <c r="C26" s="104">
        <v>131311.81898000001</v>
      </c>
      <c r="D26" s="118">
        <v>2353</v>
      </c>
      <c r="E26" s="116">
        <v>0.57301601349999998</v>
      </c>
      <c r="F26" s="106">
        <v>0.5350464211</v>
      </c>
      <c r="G26" s="106">
        <v>0.61368011980000003</v>
      </c>
      <c r="H26" s="106">
        <v>4.9174822999999999E-2</v>
      </c>
      <c r="I26" s="107">
        <v>0.55806127910000003</v>
      </c>
      <c r="J26" s="106">
        <v>0.55505101840000004</v>
      </c>
      <c r="K26" s="106">
        <v>0.56108786570000002</v>
      </c>
      <c r="L26" s="106">
        <v>1.0712313902999999</v>
      </c>
      <c r="M26" s="106">
        <v>1.0002486982000001</v>
      </c>
      <c r="N26" s="106">
        <v>1.1472513723</v>
      </c>
      <c r="O26" s="118">
        <v>150146.24510999999</v>
      </c>
      <c r="P26" s="118">
        <v>3121</v>
      </c>
      <c r="Q26" s="116">
        <v>0.48357153670000003</v>
      </c>
      <c r="R26" s="106">
        <v>0.4520334855</v>
      </c>
      <c r="S26" s="106">
        <v>0.51730997509999999</v>
      </c>
      <c r="T26" s="106">
        <v>4.5018416999999998E-2</v>
      </c>
      <c r="U26" s="107">
        <v>0.48108377159999999</v>
      </c>
      <c r="V26" s="106">
        <v>0.4786565263</v>
      </c>
      <c r="W26" s="106">
        <v>0.48352332529999997</v>
      </c>
      <c r="X26" s="106">
        <v>0.93335011530000001</v>
      </c>
      <c r="Y26" s="106">
        <v>0.87247795579999998</v>
      </c>
      <c r="Z26" s="106">
        <v>0.99846928170000004</v>
      </c>
      <c r="AA26" s="118">
        <v>154148.76814999999</v>
      </c>
      <c r="AB26" s="118">
        <v>2714</v>
      </c>
      <c r="AC26" s="116">
        <v>0.56635086000000001</v>
      </c>
      <c r="AD26" s="106">
        <v>0.52925358420000002</v>
      </c>
      <c r="AE26" s="106">
        <v>0.60604841639999996</v>
      </c>
      <c r="AF26" s="106">
        <v>0.67630077320000004</v>
      </c>
      <c r="AG26" s="107">
        <v>0.56797630119999998</v>
      </c>
      <c r="AH26" s="106">
        <v>0.56514800610000004</v>
      </c>
      <c r="AI26" s="106">
        <v>0.57081875059999998</v>
      </c>
      <c r="AJ26" s="106">
        <v>1.0145360762</v>
      </c>
      <c r="AK26" s="106">
        <v>0.94808164439999998</v>
      </c>
      <c r="AL26" s="106">
        <v>1.0856485365999999</v>
      </c>
      <c r="AM26" s="106">
        <v>6.4150937000000002E-6</v>
      </c>
      <c r="AN26" s="106">
        <v>1.1711832003</v>
      </c>
      <c r="AO26" s="106">
        <v>1.0934940851999999</v>
      </c>
      <c r="AP26" s="106">
        <v>1.2543918682999999</v>
      </c>
      <c r="AQ26" s="106">
        <v>1.6642653E-6</v>
      </c>
      <c r="AR26" s="106">
        <v>0.84390579899999996</v>
      </c>
      <c r="AS26" s="106">
        <v>0.787295474</v>
      </c>
      <c r="AT26" s="106">
        <v>0.90458667810000004</v>
      </c>
      <c r="AU26" s="104" t="s">
        <v>28</v>
      </c>
      <c r="AV26" s="104" t="s">
        <v>28</v>
      </c>
      <c r="AW26" s="104" t="s">
        <v>28</v>
      </c>
      <c r="AX26" s="104" t="s">
        <v>226</v>
      </c>
      <c r="AY26" s="104" t="s">
        <v>227</v>
      </c>
      <c r="AZ26" s="104" t="s">
        <v>28</v>
      </c>
      <c r="BA26" s="104" t="s">
        <v>28</v>
      </c>
      <c r="BB26" s="104" t="s">
        <v>28</v>
      </c>
      <c r="BC26" s="110" t="s">
        <v>429</v>
      </c>
      <c r="BD26" s="111">
        <v>131311.81898000001</v>
      </c>
      <c r="BE26" s="111">
        <v>150146.24510999999</v>
      </c>
      <c r="BF26" s="111">
        <v>154148.76814999999</v>
      </c>
    </row>
    <row r="27" spans="1:58" x14ac:dyDescent="0.3">
      <c r="A27" s="10"/>
      <c r="B27" t="s">
        <v>204</v>
      </c>
      <c r="C27" s="104">
        <v>103079.45445</v>
      </c>
      <c r="D27" s="118">
        <v>2237</v>
      </c>
      <c r="E27" s="116">
        <v>0.45987194580000001</v>
      </c>
      <c r="F27" s="106">
        <v>0.4297204215</v>
      </c>
      <c r="G27" s="106">
        <v>0.4921390652</v>
      </c>
      <c r="H27" s="106">
        <v>1.24937E-5</v>
      </c>
      <c r="I27" s="107">
        <v>0.46079326980000002</v>
      </c>
      <c r="J27" s="106">
        <v>0.45798884870000001</v>
      </c>
      <c r="K27" s="106">
        <v>0.46361486330000001</v>
      </c>
      <c r="L27" s="106">
        <v>0.85971290889999996</v>
      </c>
      <c r="M27" s="106">
        <v>0.80334579429999997</v>
      </c>
      <c r="N27" s="106">
        <v>0.92003504709999995</v>
      </c>
      <c r="O27" s="118">
        <v>84187.126218999998</v>
      </c>
      <c r="P27" s="118">
        <v>2215</v>
      </c>
      <c r="Q27" s="116">
        <v>0.3695803989</v>
      </c>
      <c r="R27" s="106">
        <v>0.34540701969999998</v>
      </c>
      <c r="S27" s="106">
        <v>0.39544555689999999</v>
      </c>
      <c r="T27" s="106">
        <v>1.2715310000000001E-22</v>
      </c>
      <c r="U27" s="107">
        <v>0.38007731929999999</v>
      </c>
      <c r="V27" s="106">
        <v>0.37751854959999998</v>
      </c>
      <c r="W27" s="106">
        <v>0.38265343200000002</v>
      </c>
      <c r="X27" s="106">
        <v>0.71333377119999997</v>
      </c>
      <c r="Y27" s="106">
        <v>0.66667629750000001</v>
      </c>
      <c r="Z27" s="106">
        <v>0.76325657759999999</v>
      </c>
      <c r="AA27" s="118">
        <v>102359.5794</v>
      </c>
      <c r="AB27" s="118">
        <v>2047</v>
      </c>
      <c r="AC27" s="116">
        <v>0.49913738680000003</v>
      </c>
      <c r="AD27" s="106">
        <v>0.46643481660000002</v>
      </c>
      <c r="AE27" s="106">
        <v>0.53413279209999998</v>
      </c>
      <c r="AF27" s="106">
        <v>1.2096411E-3</v>
      </c>
      <c r="AG27" s="107">
        <v>0.50004679730000001</v>
      </c>
      <c r="AH27" s="106">
        <v>0.49699282630000002</v>
      </c>
      <c r="AI27" s="106">
        <v>0.50311953460000003</v>
      </c>
      <c r="AJ27" s="106">
        <v>0.89413281</v>
      </c>
      <c r="AK27" s="106">
        <v>0.83555086089999997</v>
      </c>
      <c r="AL27" s="106">
        <v>0.95682204319999997</v>
      </c>
      <c r="AM27" s="106">
        <v>1.1804860000000001E-17</v>
      </c>
      <c r="AN27" s="106">
        <v>1.3505515668000001</v>
      </c>
      <c r="AO27" s="106">
        <v>1.2606956121999999</v>
      </c>
      <c r="AP27" s="106">
        <v>1.4468119956000001</v>
      </c>
      <c r="AQ27" s="106">
        <v>5.0334759999999998E-10</v>
      </c>
      <c r="AR27" s="106">
        <v>0.8036593715</v>
      </c>
      <c r="AS27" s="106">
        <v>0.75015363629999998</v>
      </c>
      <c r="AT27" s="106">
        <v>0.86098147660000002</v>
      </c>
      <c r="AU27" s="104">
        <v>1</v>
      </c>
      <c r="AV27" s="104">
        <v>2</v>
      </c>
      <c r="AW27" s="104">
        <v>3</v>
      </c>
      <c r="AX27" s="104" t="s">
        <v>226</v>
      </c>
      <c r="AY27" s="104" t="s">
        <v>227</v>
      </c>
      <c r="AZ27" s="104" t="s">
        <v>28</v>
      </c>
      <c r="BA27" s="104" t="s">
        <v>28</v>
      </c>
      <c r="BB27" s="104" t="s">
        <v>28</v>
      </c>
      <c r="BC27" s="110" t="s">
        <v>424</v>
      </c>
      <c r="BD27" s="111">
        <v>103079.45445</v>
      </c>
      <c r="BE27" s="111">
        <v>84187.126218999998</v>
      </c>
      <c r="BF27" s="111">
        <v>102359.5794</v>
      </c>
    </row>
    <row r="28" spans="1:58" x14ac:dyDescent="0.3">
      <c r="A28" s="10"/>
      <c r="B28" t="s">
        <v>71</v>
      </c>
      <c r="C28" s="104">
        <v>171486.81150000001</v>
      </c>
      <c r="D28" s="118">
        <v>4684</v>
      </c>
      <c r="E28" s="116">
        <v>0.37427096589999997</v>
      </c>
      <c r="F28" s="106">
        <v>0.34991479650000001</v>
      </c>
      <c r="G28" s="106">
        <v>0.4003224708</v>
      </c>
      <c r="H28" s="106">
        <v>2.4287929999999999E-25</v>
      </c>
      <c r="I28" s="107">
        <v>0.3661118948</v>
      </c>
      <c r="J28" s="106">
        <v>0.3643831964</v>
      </c>
      <c r="K28" s="106">
        <v>0.36784879440000001</v>
      </c>
      <c r="L28" s="106">
        <v>0.69968517050000001</v>
      </c>
      <c r="M28" s="106">
        <v>0.65415224900000002</v>
      </c>
      <c r="N28" s="106">
        <v>0.74838745669999995</v>
      </c>
      <c r="O28" s="118">
        <v>170216.44769999999</v>
      </c>
      <c r="P28" s="118">
        <v>4204</v>
      </c>
      <c r="Q28" s="116">
        <v>0.40266044249999999</v>
      </c>
      <c r="R28" s="106">
        <v>0.37637443580000002</v>
      </c>
      <c r="S28" s="106">
        <v>0.430782265</v>
      </c>
      <c r="T28" s="106">
        <v>2.5067320000000001E-13</v>
      </c>
      <c r="U28" s="107">
        <v>0.40489164529999999</v>
      </c>
      <c r="V28" s="106">
        <v>0.40297273369999997</v>
      </c>
      <c r="W28" s="106">
        <v>0.4068196946</v>
      </c>
      <c r="X28" s="106">
        <v>0.7771821579</v>
      </c>
      <c r="Y28" s="106">
        <v>0.72644706400000003</v>
      </c>
      <c r="Z28" s="106">
        <v>0.83146059299999997</v>
      </c>
      <c r="AA28" s="118">
        <v>212785.88956000001</v>
      </c>
      <c r="AB28" s="118">
        <v>3666</v>
      </c>
      <c r="AC28" s="116">
        <v>0.57699079740000003</v>
      </c>
      <c r="AD28" s="106">
        <v>0.53945420550000001</v>
      </c>
      <c r="AE28" s="106">
        <v>0.61713928070000001</v>
      </c>
      <c r="AF28" s="106">
        <v>0.3356555752</v>
      </c>
      <c r="AG28" s="107">
        <v>0.58043068620000005</v>
      </c>
      <c r="AH28" s="106">
        <v>0.57796972520000001</v>
      </c>
      <c r="AI28" s="106">
        <v>0.5829021258</v>
      </c>
      <c r="AJ28" s="106">
        <v>1.0335959932000001</v>
      </c>
      <c r="AK28" s="106">
        <v>0.96635458969999999</v>
      </c>
      <c r="AL28" s="106">
        <v>1.1055162241000001</v>
      </c>
      <c r="AM28" s="106">
        <v>4.9634769999999996E-25</v>
      </c>
      <c r="AN28" s="106">
        <v>1.4329463153999999</v>
      </c>
      <c r="AO28" s="106">
        <v>1.3384374713</v>
      </c>
      <c r="AP28" s="106">
        <v>1.5341285542</v>
      </c>
      <c r="AQ28" s="106">
        <v>3.5759680699999997E-2</v>
      </c>
      <c r="AR28" s="106">
        <v>1.0758527355</v>
      </c>
      <c r="AS28" s="106">
        <v>1.0048759526</v>
      </c>
      <c r="AT28" s="106">
        <v>1.1518427778</v>
      </c>
      <c r="AU28" s="104">
        <v>1</v>
      </c>
      <c r="AV28" s="104">
        <v>2</v>
      </c>
      <c r="AW28" s="104" t="s">
        <v>28</v>
      </c>
      <c r="AX28" s="104" t="s">
        <v>28</v>
      </c>
      <c r="AY28" s="104" t="s">
        <v>227</v>
      </c>
      <c r="AZ28" s="104" t="s">
        <v>28</v>
      </c>
      <c r="BA28" s="104" t="s">
        <v>28</v>
      </c>
      <c r="BB28" s="104" t="s">
        <v>28</v>
      </c>
      <c r="BC28" s="110" t="s">
        <v>434</v>
      </c>
      <c r="BD28" s="111">
        <v>171486.81150000001</v>
      </c>
      <c r="BE28" s="111">
        <v>170216.44769999999</v>
      </c>
      <c r="BF28" s="111">
        <v>212785.88956000001</v>
      </c>
    </row>
    <row r="29" spans="1:58" x14ac:dyDescent="0.3">
      <c r="A29" s="10"/>
      <c r="B29" t="s">
        <v>74</v>
      </c>
      <c r="C29" s="104">
        <v>139996.52367</v>
      </c>
      <c r="D29" s="118">
        <v>2583</v>
      </c>
      <c r="E29" s="116">
        <v>0.52585556160000002</v>
      </c>
      <c r="F29" s="106">
        <v>0.49142047280000001</v>
      </c>
      <c r="G29" s="106">
        <v>0.56270360500000005</v>
      </c>
      <c r="H29" s="106">
        <v>0.62114018719999997</v>
      </c>
      <c r="I29" s="107">
        <v>0.54199196159999996</v>
      </c>
      <c r="J29" s="106">
        <v>0.53916027399999999</v>
      </c>
      <c r="K29" s="106">
        <v>0.54483852119999998</v>
      </c>
      <c r="L29" s="106">
        <v>0.98306673980000003</v>
      </c>
      <c r="M29" s="106">
        <v>0.91869166629999999</v>
      </c>
      <c r="N29" s="106">
        <v>1.0519527393000001</v>
      </c>
      <c r="O29" s="118">
        <v>149872.59646</v>
      </c>
      <c r="P29" s="118">
        <v>2837</v>
      </c>
      <c r="Q29" s="116">
        <v>0.49267169119999998</v>
      </c>
      <c r="R29" s="106">
        <v>0.46059794910000001</v>
      </c>
      <c r="S29" s="106">
        <v>0.52697888849999996</v>
      </c>
      <c r="T29" s="106">
        <v>0.14281104489999999</v>
      </c>
      <c r="U29" s="107">
        <v>0.52827845070000001</v>
      </c>
      <c r="V29" s="106">
        <v>0.52561066479999996</v>
      </c>
      <c r="W29" s="106">
        <v>0.53095977719999998</v>
      </c>
      <c r="X29" s="106">
        <v>0.95091448690000002</v>
      </c>
      <c r="Y29" s="106">
        <v>0.88900838090000001</v>
      </c>
      <c r="Z29" s="106">
        <v>1.0171314251000001</v>
      </c>
      <c r="AA29" s="118">
        <v>143249.51146000001</v>
      </c>
      <c r="AB29" s="118">
        <v>2875</v>
      </c>
      <c r="AC29" s="116">
        <v>0.49857100319999997</v>
      </c>
      <c r="AD29" s="106">
        <v>0.46601115840000001</v>
      </c>
      <c r="AE29" s="106">
        <v>0.53340577960000002</v>
      </c>
      <c r="AF29" s="106">
        <v>1.0365668000000001E-3</v>
      </c>
      <c r="AG29" s="107">
        <v>0.4982591703</v>
      </c>
      <c r="AH29" s="106">
        <v>0.49568561909999997</v>
      </c>
      <c r="AI29" s="106">
        <v>0.50084608310000001</v>
      </c>
      <c r="AJ29" s="106">
        <v>0.89311821530000002</v>
      </c>
      <c r="AK29" s="106">
        <v>0.83479193819999997</v>
      </c>
      <c r="AL29" s="106">
        <v>0.95551970500000005</v>
      </c>
      <c r="AM29" s="106">
        <v>0.73269097080000001</v>
      </c>
      <c r="AN29" s="106">
        <v>1.0119741242</v>
      </c>
      <c r="AO29" s="106">
        <v>0.94515908280000005</v>
      </c>
      <c r="AP29" s="106">
        <v>1.0835124443999999</v>
      </c>
      <c r="AQ29" s="106">
        <v>6.2135185000000002E-2</v>
      </c>
      <c r="AR29" s="106">
        <v>0.93689546550000002</v>
      </c>
      <c r="AS29" s="106">
        <v>0.87487513790000004</v>
      </c>
      <c r="AT29" s="106">
        <v>1.0033124446999999</v>
      </c>
      <c r="AU29" s="104" t="s">
        <v>28</v>
      </c>
      <c r="AV29" s="104" t="s">
        <v>28</v>
      </c>
      <c r="AW29" s="104">
        <v>3</v>
      </c>
      <c r="AX29" s="104" t="s">
        <v>28</v>
      </c>
      <c r="AY29" s="104" t="s">
        <v>28</v>
      </c>
      <c r="AZ29" s="104" t="s">
        <v>28</v>
      </c>
      <c r="BA29" s="104" t="s">
        <v>28</v>
      </c>
      <c r="BB29" s="104" t="s">
        <v>28</v>
      </c>
      <c r="BC29" s="110">
        <v>-3</v>
      </c>
      <c r="BD29" s="111">
        <v>139996.52367</v>
      </c>
      <c r="BE29" s="111">
        <v>149872.59646</v>
      </c>
      <c r="BF29" s="111">
        <v>143249.51146000001</v>
      </c>
    </row>
    <row r="30" spans="1:58" x14ac:dyDescent="0.3">
      <c r="A30" s="10"/>
      <c r="B30" t="s">
        <v>70</v>
      </c>
      <c r="C30" s="104">
        <v>208580.4853</v>
      </c>
      <c r="D30" s="118">
        <v>3652</v>
      </c>
      <c r="E30" s="116">
        <v>0.58755003579999998</v>
      </c>
      <c r="F30" s="106">
        <v>0.54954111780000003</v>
      </c>
      <c r="G30" s="106">
        <v>0.628187834</v>
      </c>
      <c r="H30" s="106">
        <v>5.9482481999999998E-3</v>
      </c>
      <c r="I30" s="107">
        <v>0.57114043069999998</v>
      </c>
      <c r="J30" s="106">
        <v>0.56869462140000004</v>
      </c>
      <c r="K30" s="106">
        <v>0.57359675889999995</v>
      </c>
      <c r="L30" s="106">
        <v>1.0984021856999999</v>
      </c>
      <c r="M30" s="106">
        <v>1.0273459760000001</v>
      </c>
      <c r="N30" s="106">
        <v>1.1743729860000001</v>
      </c>
      <c r="O30" s="118">
        <v>204872.16618</v>
      </c>
      <c r="P30" s="118">
        <v>3637</v>
      </c>
      <c r="Q30" s="116">
        <v>0.58370088789999997</v>
      </c>
      <c r="R30" s="106">
        <v>0.54594583910000005</v>
      </c>
      <c r="S30" s="106">
        <v>0.62406689839999996</v>
      </c>
      <c r="T30" s="106">
        <v>4.7540830000000002E-4</v>
      </c>
      <c r="U30" s="107">
        <v>0.56329987950000004</v>
      </c>
      <c r="V30" s="106">
        <v>0.56086595939999995</v>
      </c>
      <c r="W30" s="106">
        <v>0.56574436179999998</v>
      </c>
      <c r="X30" s="106">
        <v>1.1266115757999999</v>
      </c>
      <c r="Y30" s="106">
        <v>1.0537398774</v>
      </c>
      <c r="Z30" s="106">
        <v>1.2045227383999999</v>
      </c>
      <c r="AA30" s="118">
        <v>212482.15953999999</v>
      </c>
      <c r="AB30" s="118">
        <v>3431</v>
      </c>
      <c r="AC30" s="116">
        <v>0.63357087960000003</v>
      </c>
      <c r="AD30" s="106">
        <v>0.59248916279999997</v>
      </c>
      <c r="AE30" s="106">
        <v>0.67750109999999997</v>
      </c>
      <c r="AF30" s="106">
        <v>2.1477040000000001E-4</v>
      </c>
      <c r="AG30" s="107">
        <v>0.61930096050000005</v>
      </c>
      <c r="AH30" s="106">
        <v>0.61667332180000001</v>
      </c>
      <c r="AI30" s="106">
        <v>0.6219397955</v>
      </c>
      <c r="AJ30" s="106">
        <v>1.1349510694</v>
      </c>
      <c r="AK30" s="106">
        <v>1.0613590847000001</v>
      </c>
      <c r="AL30" s="106">
        <v>1.2136457383000001</v>
      </c>
      <c r="AM30" s="106">
        <v>1.7073043400000001E-2</v>
      </c>
      <c r="AN30" s="106">
        <v>1.0854375808000001</v>
      </c>
      <c r="AO30" s="106">
        <v>1.0147214114000001</v>
      </c>
      <c r="AP30" s="106">
        <v>1.1610819763</v>
      </c>
      <c r="AQ30" s="106">
        <v>0.84799021910000005</v>
      </c>
      <c r="AR30" s="106">
        <v>0.99344881689999998</v>
      </c>
      <c r="AS30" s="106">
        <v>0.92887694249999997</v>
      </c>
      <c r="AT30" s="106">
        <v>1.0625094741000001</v>
      </c>
      <c r="AU30" s="104" t="s">
        <v>28</v>
      </c>
      <c r="AV30" s="104">
        <v>2</v>
      </c>
      <c r="AW30" s="104">
        <v>3</v>
      </c>
      <c r="AX30" s="104" t="s">
        <v>28</v>
      </c>
      <c r="AY30" s="104" t="s">
        <v>28</v>
      </c>
      <c r="AZ30" s="104" t="s">
        <v>28</v>
      </c>
      <c r="BA30" s="104" t="s">
        <v>28</v>
      </c>
      <c r="BB30" s="104" t="s">
        <v>28</v>
      </c>
      <c r="BC30" s="110" t="s">
        <v>423</v>
      </c>
      <c r="BD30" s="111">
        <v>208580.4853</v>
      </c>
      <c r="BE30" s="111">
        <v>204872.16618</v>
      </c>
      <c r="BF30" s="111">
        <v>212482.15953999999</v>
      </c>
    </row>
    <row r="31" spans="1:58" x14ac:dyDescent="0.3">
      <c r="A31" s="10"/>
      <c r="B31" t="s">
        <v>76</v>
      </c>
      <c r="C31" s="104">
        <v>169934.49773999999</v>
      </c>
      <c r="D31" s="118">
        <v>3382</v>
      </c>
      <c r="E31" s="116">
        <v>0.51423636579999998</v>
      </c>
      <c r="F31" s="106">
        <v>0.48076116270000002</v>
      </c>
      <c r="G31" s="106">
        <v>0.55004243350000004</v>
      </c>
      <c r="H31" s="106">
        <v>0.25102550400000001</v>
      </c>
      <c r="I31" s="107">
        <v>0.50246746819999999</v>
      </c>
      <c r="J31" s="106">
        <v>0.50008414329999995</v>
      </c>
      <c r="K31" s="106">
        <v>0.50486215160000003</v>
      </c>
      <c r="L31" s="106">
        <v>0.96134510029999998</v>
      </c>
      <c r="M31" s="106">
        <v>0.89876449619999998</v>
      </c>
      <c r="N31" s="106">
        <v>1.0282831664000001</v>
      </c>
      <c r="O31" s="118">
        <v>157493.21124999999</v>
      </c>
      <c r="P31" s="118">
        <v>3316</v>
      </c>
      <c r="Q31" s="116">
        <v>0.47698269189999998</v>
      </c>
      <c r="R31" s="106">
        <v>0.44596002839999999</v>
      </c>
      <c r="S31" s="106">
        <v>0.51016340900000001</v>
      </c>
      <c r="T31" s="106">
        <v>1.5950871299999999E-2</v>
      </c>
      <c r="U31" s="107">
        <v>0.47494937050000002</v>
      </c>
      <c r="V31" s="106">
        <v>0.4726094964</v>
      </c>
      <c r="W31" s="106">
        <v>0.4773008292</v>
      </c>
      <c r="X31" s="106">
        <v>0.92063286749999995</v>
      </c>
      <c r="Y31" s="106">
        <v>0.86075546709999995</v>
      </c>
      <c r="Z31" s="106">
        <v>0.98467556599999995</v>
      </c>
      <c r="AA31" s="118">
        <v>140705.80030999999</v>
      </c>
      <c r="AB31" s="118">
        <v>2540</v>
      </c>
      <c r="AC31" s="116">
        <v>0.55249983049999996</v>
      </c>
      <c r="AD31" s="106">
        <v>0.51660199149999997</v>
      </c>
      <c r="AE31" s="106">
        <v>0.59089215240000004</v>
      </c>
      <c r="AF31" s="106">
        <v>0.76314676339999998</v>
      </c>
      <c r="AG31" s="107">
        <v>0.55395984369999995</v>
      </c>
      <c r="AH31" s="106">
        <v>0.5510729137</v>
      </c>
      <c r="AI31" s="106">
        <v>0.55686189760000004</v>
      </c>
      <c r="AJ31" s="106">
        <v>0.9897239498</v>
      </c>
      <c r="AK31" s="106">
        <v>0.92541813650000004</v>
      </c>
      <c r="AL31" s="106">
        <v>1.0584982704000001</v>
      </c>
      <c r="AM31" s="106">
        <v>2.2033100000000001E-5</v>
      </c>
      <c r="AN31" s="106">
        <v>1.1583225971</v>
      </c>
      <c r="AO31" s="106">
        <v>1.0822968331</v>
      </c>
      <c r="AP31" s="106">
        <v>1.2396887784999999</v>
      </c>
      <c r="AQ31" s="106">
        <v>3.0230779700000002E-2</v>
      </c>
      <c r="AR31" s="106">
        <v>0.92755534939999995</v>
      </c>
      <c r="AS31" s="106">
        <v>0.86656423770000002</v>
      </c>
      <c r="AT31" s="106">
        <v>0.99283917899999996</v>
      </c>
      <c r="AU31" s="104" t="s">
        <v>28</v>
      </c>
      <c r="AV31" s="104" t="s">
        <v>28</v>
      </c>
      <c r="AW31" s="104" t="s">
        <v>28</v>
      </c>
      <c r="AX31" s="104" t="s">
        <v>28</v>
      </c>
      <c r="AY31" s="104" t="s">
        <v>227</v>
      </c>
      <c r="AZ31" s="104" t="s">
        <v>28</v>
      </c>
      <c r="BA31" s="104" t="s">
        <v>28</v>
      </c>
      <c r="BB31" s="104" t="s">
        <v>28</v>
      </c>
      <c r="BC31" s="110" t="s">
        <v>431</v>
      </c>
      <c r="BD31" s="111">
        <v>169934.49773999999</v>
      </c>
      <c r="BE31" s="111">
        <v>157493.21124999999</v>
      </c>
      <c r="BF31" s="111">
        <v>140705.80030999999</v>
      </c>
    </row>
    <row r="32" spans="1:58" x14ac:dyDescent="0.3">
      <c r="A32" s="10"/>
      <c r="B32" t="s">
        <v>181</v>
      </c>
      <c r="C32" s="104">
        <v>311988.99810999999</v>
      </c>
      <c r="D32" s="118">
        <v>6478</v>
      </c>
      <c r="E32" s="116">
        <v>0.47001789659999998</v>
      </c>
      <c r="F32" s="106">
        <v>0.43966970090000002</v>
      </c>
      <c r="G32" s="106">
        <v>0.50246087610000001</v>
      </c>
      <c r="H32" s="106">
        <v>1.4600069999999999E-4</v>
      </c>
      <c r="I32" s="107">
        <v>0.48161314929999999</v>
      </c>
      <c r="J32" s="106">
        <v>0.4799261494</v>
      </c>
      <c r="K32" s="106">
        <v>0.48330607920000002</v>
      </c>
      <c r="L32" s="106">
        <v>0.87868037359999995</v>
      </c>
      <c r="M32" s="106">
        <v>0.82194558939999995</v>
      </c>
      <c r="N32" s="106">
        <v>0.93933127559999996</v>
      </c>
      <c r="O32" s="118">
        <v>317608.26257999998</v>
      </c>
      <c r="P32" s="118">
        <v>6488</v>
      </c>
      <c r="Q32" s="116">
        <v>0.47390265879999999</v>
      </c>
      <c r="R32" s="106">
        <v>0.44328038419999999</v>
      </c>
      <c r="S32" s="106">
        <v>0.50664035230000004</v>
      </c>
      <c r="T32" s="106">
        <v>8.8861427000000003E-3</v>
      </c>
      <c r="U32" s="107">
        <v>0.4895318474</v>
      </c>
      <c r="V32" s="106">
        <v>0.48783231999999999</v>
      </c>
      <c r="W32" s="106">
        <v>0.49123729570000002</v>
      </c>
      <c r="X32" s="106">
        <v>0.91468804020000005</v>
      </c>
      <c r="Y32" s="106">
        <v>0.8555834376</v>
      </c>
      <c r="Z32" s="106">
        <v>0.97787565080000005</v>
      </c>
      <c r="AA32" s="118">
        <v>280248.98758999998</v>
      </c>
      <c r="AB32" s="118">
        <v>5993</v>
      </c>
      <c r="AC32" s="116">
        <v>0.46259682520000001</v>
      </c>
      <c r="AD32" s="106">
        <v>0.43272979049999999</v>
      </c>
      <c r="AE32" s="106">
        <v>0.49452528420000003</v>
      </c>
      <c r="AF32" s="106">
        <v>3.4157980999999998E-8</v>
      </c>
      <c r="AG32" s="107">
        <v>0.4676272111</v>
      </c>
      <c r="AH32" s="106">
        <v>0.46589909810000002</v>
      </c>
      <c r="AI32" s="106">
        <v>0.46936173399999997</v>
      </c>
      <c r="AJ32" s="106">
        <v>0.8286756515</v>
      </c>
      <c r="AK32" s="106">
        <v>0.77517315630000005</v>
      </c>
      <c r="AL32" s="106">
        <v>0.88587089190000001</v>
      </c>
      <c r="AM32" s="106">
        <v>0.47998809640000001</v>
      </c>
      <c r="AN32" s="106">
        <v>0.97614313100000005</v>
      </c>
      <c r="AO32" s="106">
        <v>0.91288199489999999</v>
      </c>
      <c r="AP32" s="106">
        <v>1.0437881539</v>
      </c>
      <c r="AQ32" s="106">
        <v>0.80973373599999998</v>
      </c>
      <c r="AR32" s="106">
        <v>1.0082651367</v>
      </c>
      <c r="AS32" s="106">
        <v>0.94291989070000004</v>
      </c>
      <c r="AT32" s="106">
        <v>1.0781388704999999</v>
      </c>
      <c r="AU32" s="104">
        <v>1</v>
      </c>
      <c r="AV32" s="104" t="s">
        <v>28</v>
      </c>
      <c r="AW32" s="104">
        <v>3</v>
      </c>
      <c r="AX32" s="104" t="s">
        <v>28</v>
      </c>
      <c r="AY32" s="104" t="s">
        <v>28</v>
      </c>
      <c r="AZ32" s="104" t="s">
        <v>28</v>
      </c>
      <c r="BA32" s="104" t="s">
        <v>28</v>
      </c>
      <c r="BB32" s="104" t="s">
        <v>28</v>
      </c>
      <c r="BC32" s="110" t="s">
        <v>229</v>
      </c>
      <c r="BD32" s="111">
        <v>311988.99810999999</v>
      </c>
      <c r="BE32" s="111">
        <v>317608.26257999998</v>
      </c>
      <c r="BF32" s="111">
        <v>280248.98758999998</v>
      </c>
    </row>
    <row r="33" spans="1:93" x14ac:dyDescent="0.3">
      <c r="A33" s="10"/>
      <c r="B33" t="s">
        <v>69</v>
      </c>
      <c r="C33" s="104">
        <v>401238.62200999999</v>
      </c>
      <c r="D33" s="118">
        <v>10610</v>
      </c>
      <c r="E33" s="116">
        <v>0.41828991129999998</v>
      </c>
      <c r="F33" s="106">
        <v>0.39122554059999998</v>
      </c>
      <c r="G33" s="106">
        <v>0.44722655290000002</v>
      </c>
      <c r="H33" s="106">
        <v>5.7613679999999998E-13</v>
      </c>
      <c r="I33" s="107">
        <v>0.37817023750000001</v>
      </c>
      <c r="J33" s="106">
        <v>0.3770019161</v>
      </c>
      <c r="K33" s="106">
        <v>0.3793421796</v>
      </c>
      <c r="L33" s="106">
        <v>0.78197689540000004</v>
      </c>
      <c r="M33" s="106">
        <v>0.73138109549999997</v>
      </c>
      <c r="N33" s="106">
        <v>0.83607283340000005</v>
      </c>
      <c r="O33" s="118">
        <v>470197.0808</v>
      </c>
      <c r="P33" s="118">
        <v>11920</v>
      </c>
      <c r="Q33" s="116">
        <v>0.42529077790000003</v>
      </c>
      <c r="R33" s="106">
        <v>0.39781398779999999</v>
      </c>
      <c r="S33" s="106">
        <v>0.45466537460000001</v>
      </c>
      <c r="T33" s="106">
        <v>6.9185662999999997E-9</v>
      </c>
      <c r="U33" s="107">
        <v>0.3944606383</v>
      </c>
      <c r="V33" s="106">
        <v>0.39333476039999998</v>
      </c>
      <c r="W33" s="106">
        <v>0.39558973879999998</v>
      </c>
      <c r="X33" s="106">
        <v>0.82086137510000001</v>
      </c>
      <c r="Y33" s="106">
        <v>0.76782792860000004</v>
      </c>
      <c r="Z33" s="106">
        <v>0.87755781219999995</v>
      </c>
      <c r="AA33" s="118">
        <v>459170.35303</v>
      </c>
      <c r="AB33" s="118">
        <v>10236</v>
      </c>
      <c r="AC33" s="116">
        <v>0.47195925820000001</v>
      </c>
      <c r="AD33" s="106">
        <v>0.44147307559999999</v>
      </c>
      <c r="AE33" s="106">
        <v>0.50455068199999997</v>
      </c>
      <c r="AF33" s="106">
        <v>8.3155789999999997E-7</v>
      </c>
      <c r="AG33" s="107">
        <v>0.44858377589999998</v>
      </c>
      <c r="AH33" s="106">
        <v>0.44728815840000002</v>
      </c>
      <c r="AI33" s="106">
        <v>0.44988314629999998</v>
      </c>
      <c r="AJ33" s="106">
        <v>0.84544710320000005</v>
      </c>
      <c r="AK33" s="106">
        <v>0.79083549360000005</v>
      </c>
      <c r="AL33" s="106">
        <v>0.90382994949999995</v>
      </c>
      <c r="AM33" s="106">
        <v>2.3295439000000002E-3</v>
      </c>
      <c r="AN33" s="106">
        <v>1.1097331113</v>
      </c>
      <c r="AO33" s="106">
        <v>1.0377900555999999</v>
      </c>
      <c r="AP33" s="106">
        <v>1.1866634988</v>
      </c>
      <c r="AQ33" s="106">
        <v>0.6279930883</v>
      </c>
      <c r="AR33" s="106">
        <v>1.0167368765</v>
      </c>
      <c r="AS33" s="106">
        <v>0.95071578830000003</v>
      </c>
      <c r="AT33" s="106">
        <v>1.0873427040000001</v>
      </c>
      <c r="AU33" s="104">
        <v>1</v>
      </c>
      <c r="AV33" s="104">
        <v>2</v>
      </c>
      <c r="AW33" s="104">
        <v>3</v>
      </c>
      <c r="AX33" s="104" t="s">
        <v>28</v>
      </c>
      <c r="AY33" s="104" t="s">
        <v>227</v>
      </c>
      <c r="AZ33" s="104" t="s">
        <v>28</v>
      </c>
      <c r="BA33" s="104" t="s">
        <v>28</v>
      </c>
      <c r="BB33" s="104" t="s">
        <v>28</v>
      </c>
      <c r="BC33" s="110" t="s">
        <v>422</v>
      </c>
      <c r="BD33" s="111">
        <v>401238.62200999999</v>
      </c>
      <c r="BE33" s="111">
        <v>470197.0808</v>
      </c>
      <c r="BF33" s="111">
        <v>459170.35303</v>
      </c>
    </row>
    <row r="34" spans="1:93" x14ac:dyDescent="0.3">
      <c r="A34" s="10"/>
      <c r="B34" t="s">
        <v>75</v>
      </c>
      <c r="C34" s="104">
        <v>185128.94852999999</v>
      </c>
      <c r="D34" s="118">
        <v>5518</v>
      </c>
      <c r="E34" s="116">
        <v>0.35233535300000002</v>
      </c>
      <c r="F34" s="106">
        <v>0.32924750219999999</v>
      </c>
      <c r="G34" s="106">
        <v>0.37704219529999999</v>
      </c>
      <c r="H34" s="106">
        <v>1.4420009999999999E-33</v>
      </c>
      <c r="I34" s="107">
        <v>0.33550008790000002</v>
      </c>
      <c r="J34" s="106">
        <v>0.33397528129999998</v>
      </c>
      <c r="K34" s="106">
        <v>0.33703185629999999</v>
      </c>
      <c r="L34" s="106">
        <v>0.65867738629999995</v>
      </c>
      <c r="M34" s="106">
        <v>0.61551553739999998</v>
      </c>
      <c r="N34" s="106">
        <v>0.70486587720000005</v>
      </c>
      <c r="O34" s="118">
        <v>205682.50034999999</v>
      </c>
      <c r="P34" s="118">
        <v>5562</v>
      </c>
      <c r="Q34" s="116">
        <v>0.37909850560000002</v>
      </c>
      <c r="R34" s="106">
        <v>0.35424787940000002</v>
      </c>
      <c r="S34" s="106">
        <v>0.40569241299999997</v>
      </c>
      <c r="T34" s="106">
        <v>1.7113819999999999E-19</v>
      </c>
      <c r="U34" s="107">
        <v>0.36979953319999997</v>
      </c>
      <c r="V34" s="106">
        <v>0.36820483799999998</v>
      </c>
      <c r="W34" s="106">
        <v>0.37140113499999999</v>
      </c>
      <c r="X34" s="106">
        <v>0.73170484010000003</v>
      </c>
      <c r="Y34" s="106">
        <v>0.68374019959999999</v>
      </c>
      <c r="Z34" s="106">
        <v>0.78303421870000001</v>
      </c>
      <c r="AA34" s="118">
        <v>233058.69563</v>
      </c>
      <c r="AB34" s="118">
        <v>5326</v>
      </c>
      <c r="AC34" s="116">
        <v>0.43752051180000001</v>
      </c>
      <c r="AD34" s="106">
        <v>0.40876023820000001</v>
      </c>
      <c r="AE34" s="106">
        <v>0.46830435139999999</v>
      </c>
      <c r="AF34" s="106">
        <v>2.1636070000000002E-12</v>
      </c>
      <c r="AG34" s="107">
        <v>0.43758673609999998</v>
      </c>
      <c r="AH34" s="106">
        <v>0.43581377869999999</v>
      </c>
      <c r="AI34" s="106">
        <v>0.43936690610000001</v>
      </c>
      <c r="AJ34" s="106">
        <v>0.78375504419999997</v>
      </c>
      <c r="AK34" s="106">
        <v>0.73223515230000003</v>
      </c>
      <c r="AL34" s="106">
        <v>0.83889986350000001</v>
      </c>
      <c r="AM34" s="106">
        <v>4.9551200000000001E-5</v>
      </c>
      <c r="AN34" s="106">
        <v>1.1541077195</v>
      </c>
      <c r="AO34" s="106">
        <v>1.0769118526000001</v>
      </c>
      <c r="AP34" s="106">
        <v>1.2368371887</v>
      </c>
      <c r="AQ34" s="106">
        <v>3.7591702499999997E-2</v>
      </c>
      <c r="AR34" s="106">
        <v>1.0759593165000001</v>
      </c>
      <c r="AS34" s="106">
        <v>1.0042099941</v>
      </c>
      <c r="AT34" s="106">
        <v>1.1528350220000001</v>
      </c>
      <c r="AU34" s="104">
        <v>1</v>
      </c>
      <c r="AV34" s="104">
        <v>2</v>
      </c>
      <c r="AW34" s="104">
        <v>3</v>
      </c>
      <c r="AX34" s="104" t="s">
        <v>28</v>
      </c>
      <c r="AY34" s="104" t="s">
        <v>227</v>
      </c>
      <c r="AZ34" s="104" t="s">
        <v>28</v>
      </c>
      <c r="BA34" s="104" t="s">
        <v>28</v>
      </c>
      <c r="BB34" s="104" t="s">
        <v>28</v>
      </c>
      <c r="BC34" s="110" t="s">
        <v>422</v>
      </c>
      <c r="BD34" s="111">
        <v>185128.94852999999</v>
      </c>
      <c r="BE34" s="111">
        <v>205682.50034999999</v>
      </c>
      <c r="BF34" s="111">
        <v>233058.69563</v>
      </c>
    </row>
    <row r="35" spans="1:93" x14ac:dyDescent="0.3">
      <c r="A35" s="10"/>
      <c r="B35" t="s">
        <v>77</v>
      </c>
      <c r="C35" s="104">
        <v>407184.06089999998</v>
      </c>
      <c r="D35" s="118">
        <v>11984</v>
      </c>
      <c r="E35" s="116">
        <v>0.32866085249999999</v>
      </c>
      <c r="F35" s="106">
        <v>0.30744568059999999</v>
      </c>
      <c r="G35" s="106">
        <v>0.35133996919999999</v>
      </c>
      <c r="H35" s="106">
        <v>1.9874490000000002E-46</v>
      </c>
      <c r="I35" s="107">
        <v>0.33977308150000002</v>
      </c>
      <c r="J35" s="106">
        <v>0.3387310644</v>
      </c>
      <c r="K35" s="106">
        <v>0.34081830419999998</v>
      </c>
      <c r="L35" s="106">
        <v>0.61441881840000001</v>
      </c>
      <c r="M35" s="106">
        <v>0.57475787079999996</v>
      </c>
      <c r="N35" s="106">
        <v>0.65681655459999999</v>
      </c>
      <c r="O35" s="118">
        <v>453481.67135000002</v>
      </c>
      <c r="P35" s="118">
        <v>12613</v>
      </c>
      <c r="Q35" s="116">
        <v>0.35159282310000001</v>
      </c>
      <c r="R35" s="106">
        <v>0.32890209240000001</v>
      </c>
      <c r="S35" s="106">
        <v>0.37584897179999999</v>
      </c>
      <c r="T35" s="106">
        <v>4.6814549999999997E-30</v>
      </c>
      <c r="U35" s="107">
        <v>0.35953513939999998</v>
      </c>
      <c r="V35" s="106">
        <v>0.35849023229999999</v>
      </c>
      <c r="W35" s="106">
        <v>0.36058309220000001</v>
      </c>
      <c r="X35" s="106">
        <v>0.67861562769999995</v>
      </c>
      <c r="Y35" s="106">
        <v>0.63481984049999995</v>
      </c>
      <c r="Z35" s="106">
        <v>0.72543285639999999</v>
      </c>
      <c r="AA35" s="118">
        <v>533804.62999000004</v>
      </c>
      <c r="AB35" s="118">
        <v>12295</v>
      </c>
      <c r="AC35" s="116">
        <v>0.41250977690000001</v>
      </c>
      <c r="AD35" s="106">
        <v>0.38588453189999999</v>
      </c>
      <c r="AE35" s="106">
        <v>0.44097210939999998</v>
      </c>
      <c r="AF35" s="106">
        <v>6.2974950000000001E-19</v>
      </c>
      <c r="AG35" s="107">
        <v>0.43416399350000001</v>
      </c>
      <c r="AH35" s="106">
        <v>0.43300086329999998</v>
      </c>
      <c r="AI35" s="106">
        <v>0.43533024809999998</v>
      </c>
      <c r="AJ35" s="106">
        <v>0.73895191130000004</v>
      </c>
      <c r="AK35" s="106">
        <v>0.69125661579999997</v>
      </c>
      <c r="AL35" s="106">
        <v>0.78993808470000004</v>
      </c>
      <c r="AM35" s="106">
        <v>2.8497854000000002E-6</v>
      </c>
      <c r="AN35" s="106">
        <v>1.1732599468</v>
      </c>
      <c r="AO35" s="106">
        <v>1.0973386407000001</v>
      </c>
      <c r="AP35" s="106">
        <v>1.2544340022</v>
      </c>
      <c r="AQ35" s="106">
        <v>4.8161624100000001E-2</v>
      </c>
      <c r="AR35" s="106">
        <v>1.0697739641999999</v>
      </c>
      <c r="AS35" s="106">
        <v>1.000545464</v>
      </c>
      <c r="AT35" s="106">
        <v>1.1437924370000001</v>
      </c>
      <c r="AU35" s="104">
        <v>1</v>
      </c>
      <c r="AV35" s="104">
        <v>2</v>
      </c>
      <c r="AW35" s="104">
        <v>3</v>
      </c>
      <c r="AX35" s="104" t="s">
        <v>28</v>
      </c>
      <c r="AY35" s="104" t="s">
        <v>227</v>
      </c>
      <c r="AZ35" s="104" t="s">
        <v>28</v>
      </c>
      <c r="BA35" s="104" t="s">
        <v>28</v>
      </c>
      <c r="BB35" s="104" t="s">
        <v>28</v>
      </c>
      <c r="BC35" s="110" t="s">
        <v>422</v>
      </c>
      <c r="BD35" s="111">
        <v>407184.06089999998</v>
      </c>
      <c r="BE35" s="111">
        <v>453481.67135000002</v>
      </c>
      <c r="BF35" s="111">
        <v>533804.62999000004</v>
      </c>
    </row>
    <row r="36" spans="1:93" x14ac:dyDescent="0.3">
      <c r="A36" s="10"/>
      <c r="B36" t="s">
        <v>78</v>
      </c>
      <c r="C36" s="104">
        <v>175567.82496999999</v>
      </c>
      <c r="D36" s="118">
        <v>4491</v>
      </c>
      <c r="E36" s="116">
        <v>0.3961269529</v>
      </c>
      <c r="F36" s="106">
        <v>0.3703452881</v>
      </c>
      <c r="G36" s="106">
        <v>0.42370341369999998</v>
      </c>
      <c r="H36" s="106">
        <v>2.176477E-18</v>
      </c>
      <c r="I36" s="107">
        <v>0.39093258730000002</v>
      </c>
      <c r="J36" s="106">
        <v>0.38910822049999999</v>
      </c>
      <c r="K36" s="106">
        <v>0.39276550780000002</v>
      </c>
      <c r="L36" s="106">
        <v>0.74054409730000004</v>
      </c>
      <c r="M36" s="106">
        <v>0.69234626690000001</v>
      </c>
      <c r="N36" s="106">
        <v>0.79209722979999997</v>
      </c>
      <c r="O36" s="118">
        <v>205346.17345</v>
      </c>
      <c r="P36" s="118">
        <v>4536</v>
      </c>
      <c r="Q36" s="116">
        <v>0.44952962359999998</v>
      </c>
      <c r="R36" s="106">
        <v>0.42045026600000002</v>
      </c>
      <c r="S36" s="106">
        <v>0.4806201799</v>
      </c>
      <c r="T36" s="106">
        <v>3.1703199999999998E-5</v>
      </c>
      <c r="U36" s="107">
        <v>0.4527032043</v>
      </c>
      <c r="V36" s="106">
        <v>0.45074940699999999</v>
      </c>
      <c r="W36" s="106">
        <v>0.45466547029999999</v>
      </c>
      <c r="X36" s="106">
        <v>0.86764520680000001</v>
      </c>
      <c r="Y36" s="106">
        <v>0.81151861609999998</v>
      </c>
      <c r="Z36" s="106">
        <v>0.92765364839999997</v>
      </c>
      <c r="AA36" s="118">
        <v>180146.48538</v>
      </c>
      <c r="AB36" s="118">
        <v>4038</v>
      </c>
      <c r="AC36" s="116">
        <v>0.44629881859999998</v>
      </c>
      <c r="AD36" s="106">
        <v>0.41735432179999998</v>
      </c>
      <c r="AE36" s="106">
        <v>0.47725068389999997</v>
      </c>
      <c r="AF36" s="106">
        <v>6.0910250000000002E-11</v>
      </c>
      <c r="AG36" s="107">
        <v>0.44612799749999998</v>
      </c>
      <c r="AH36" s="106">
        <v>0.44407261660000003</v>
      </c>
      <c r="AI36" s="106">
        <v>0.44819289169999998</v>
      </c>
      <c r="AJ36" s="106">
        <v>0.79948011779999995</v>
      </c>
      <c r="AK36" s="106">
        <v>0.74763021650000006</v>
      </c>
      <c r="AL36" s="106">
        <v>0.85492593090000002</v>
      </c>
      <c r="AM36" s="106">
        <v>0.83383142160000001</v>
      </c>
      <c r="AN36" s="106">
        <v>0.99281292089999995</v>
      </c>
      <c r="AO36" s="106">
        <v>0.92811397579999999</v>
      </c>
      <c r="AP36" s="106">
        <v>1.0620220379</v>
      </c>
      <c r="AQ36" s="106">
        <v>2.472466E-4</v>
      </c>
      <c r="AR36" s="106">
        <v>1.1348120099000001</v>
      </c>
      <c r="AS36" s="106">
        <v>1.0606022423999999</v>
      </c>
      <c r="AT36" s="106">
        <v>1.2142141947</v>
      </c>
      <c r="AU36" s="104">
        <v>1</v>
      </c>
      <c r="AV36" s="104">
        <v>2</v>
      </c>
      <c r="AW36" s="104">
        <v>3</v>
      </c>
      <c r="AX36" s="104" t="s">
        <v>226</v>
      </c>
      <c r="AY36" s="104" t="s">
        <v>28</v>
      </c>
      <c r="AZ36" s="104" t="s">
        <v>28</v>
      </c>
      <c r="BA36" s="104" t="s">
        <v>28</v>
      </c>
      <c r="BB36" s="104" t="s">
        <v>28</v>
      </c>
      <c r="BC36" s="110" t="s">
        <v>421</v>
      </c>
      <c r="BD36" s="111">
        <v>175567.82496999999</v>
      </c>
      <c r="BE36" s="111">
        <v>205346.17345</v>
      </c>
      <c r="BF36" s="111">
        <v>180146.48538</v>
      </c>
      <c r="BQ36" s="52"/>
    </row>
    <row r="37" spans="1:93" s="3" customFormat="1" x14ac:dyDescent="0.3">
      <c r="A37" s="10"/>
      <c r="B37" s="3" t="s">
        <v>132</v>
      </c>
      <c r="C37" s="114">
        <v>642881.36777000001</v>
      </c>
      <c r="D37" s="117">
        <v>10081</v>
      </c>
      <c r="E37" s="113">
        <v>0.65372759869999997</v>
      </c>
      <c r="F37" s="112">
        <v>0.61136488330000005</v>
      </c>
      <c r="G37" s="112">
        <v>0.69902571280000003</v>
      </c>
      <c r="H37" s="112">
        <v>4.4092219999999996E-9</v>
      </c>
      <c r="I37" s="115">
        <v>0.63771586920000001</v>
      </c>
      <c r="J37" s="112">
        <v>0.636158903</v>
      </c>
      <c r="K37" s="112">
        <v>0.63927664610000001</v>
      </c>
      <c r="L37" s="112">
        <v>1.2221185934000001</v>
      </c>
      <c r="M37" s="112">
        <v>1.1429231269</v>
      </c>
      <c r="N37" s="112">
        <v>1.3068016747</v>
      </c>
      <c r="O37" s="117">
        <v>680509.12652000005</v>
      </c>
      <c r="P37" s="117">
        <v>11201</v>
      </c>
      <c r="Q37" s="113">
        <v>0.61659428360000001</v>
      </c>
      <c r="R37" s="112">
        <v>0.57671624420000001</v>
      </c>
      <c r="S37" s="112">
        <v>0.65922975880000001</v>
      </c>
      <c r="T37" s="112">
        <v>3.3655485E-7</v>
      </c>
      <c r="U37" s="115">
        <v>0.60754318949999997</v>
      </c>
      <c r="V37" s="112">
        <v>0.60610143120000004</v>
      </c>
      <c r="W37" s="112">
        <v>0.60898837729999999</v>
      </c>
      <c r="X37" s="112">
        <v>1.1900997100999999</v>
      </c>
      <c r="Y37" s="112">
        <v>1.1131303895</v>
      </c>
      <c r="Z37" s="112">
        <v>1.2723912072000001</v>
      </c>
      <c r="AA37" s="117">
        <v>750316.69418999995</v>
      </c>
      <c r="AB37" s="117">
        <v>12548</v>
      </c>
      <c r="AC37" s="113">
        <v>0.5961624525</v>
      </c>
      <c r="AD37" s="112">
        <v>0.55746202649999999</v>
      </c>
      <c r="AE37" s="112">
        <v>0.63754955999999996</v>
      </c>
      <c r="AF37" s="112">
        <v>5.4929455699999997E-2</v>
      </c>
      <c r="AG37" s="115">
        <v>0.59795719970000005</v>
      </c>
      <c r="AH37" s="112">
        <v>0.59660573520000004</v>
      </c>
      <c r="AI37" s="112">
        <v>0.59931172560000001</v>
      </c>
      <c r="AJ37" s="112">
        <v>1.0679392547</v>
      </c>
      <c r="AK37" s="112">
        <v>0.99861301000000002</v>
      </c>
      <c r="AL37" s="112">
        <v>1.1420783027999999</v>
      </c>
      <c r="AM37" s="112">
        <v>0.3274067853</v>
      </c>
      <c r="AN37" s="112">
        <v>0.96686341139999998</v>
      </c>
      <c r="AO37" s="112">
        <v>0.90380867659999997</v>
      </c>
      <c r="AP37" s="112">
        <v>1.0343171962</v>
      </c>
      <c r="AQ37" s="112">
        <v>8.8625466200000003E-2</v>
      </c>
      <c r="AR37" s="112">
        <v>0.94319757159999995</v>
      </c>
      <c r="AS37" s="112">
        <v>0.88179555779999996</v>
      </c>
      <c r="AT37" s="112">
        <v>1.0088751879</v>
      </c>
      <c r="AU37" s="114">
        <v>1</v>
      </c>
      <c r="AV37" s="114">
        <v>2</v>
      </c>
      <c r="AW37" s="114" t="s">
        <v>28</v>
      </c>
      <c r="AX37" s="114" t="s">
        <v>28</v>
      </c>
      <c r="AY37" s="114" t="s">
        <v>28</v>
      </c>
      <c r="AZ37" s="114" t="s">
        <v>28</v>
      </c>
      <c r="BA37" s="114" t="s">
        <v>28</v>
      </c>
      <c r="BB37" s="114" t="s">
        <v>28</v>
      </c>
      <c r="BC37" s="108" t="s">
        <v>179</v>
      </c>
      <c r="BD37" s="109">
        <v>642881.36777000001</v>
      </c>
      <c r="BE37" s="109">
        <v>680509.12652000005</v>
      </c>
      <c r="BF37" s="109">
        <v>750316.69418999995</v>
      </c>
      <c r="BG37" s="43"/>
      <c r="BH37" s="43"/>
      <c r="BI37" s="43"/>
      <c r="BJ37" s="43"/>
      <c r="BK37" s="43"/>
      <c r="BL37" s="43"/>
      <c r="BM37" s="43"/>
      <c r="BN37" s="43"/>
      <c r="BO37" s="43"/>
      <c r="BP37" s="43"/>
      <c r="BQ37" s="43"/>
      <c r="BR37" s="43"/>
      <c r="BS37" s="43"/>
      <c r="BT37" s="43"/>
      <c r="BU37" s="43"/>
      <c r="BV37" s="43"/>
      <c r="BW37" s="43"/>
    </row>
    <row r="38" spans="1:93" x14ac:dyDescent="0.3">
      <c r="A38" s="10"/>
      <c r="B38" t="s">
        <v>134</v>
      </c>
      <c r="C38" s="104">
        <v>314289.82247000001</v>
      </c>
      <c r="D38" s="118">
        <v>6861</v>
      </c>
      <c r="E38" s="116">
        <v>0.42733756830000003</v>
      </c>
      <c r="F38" s="106">
        <v>0.39955842190000002</v>
      </c>
      <c r="G38" s="106">
        <v>0.45704804929999998</v>
      </c>
      <c r="H38" s="106">
        <v>5.8587239999999998E-11</v>
      </c>
      <c r="I38" s="107">
        <v>0.45808165350000002</v>
      </c>
      <c r="J38" s="106">
        <v>0.45648295379999998</v>
      </c>
      <c r="K38" s="106">
        <v>0.45968595220000003</v>
      </c>
      <c r="L38" s="106">
        <v>0.798891142</v>
      </c>
      <c r="M38" s="106">
        <v>0.74695909660000004</v>
      </c>
      <c r="N38" s="106">
        <v>0.85443374299999997</v>
      </c>
      <c r="O38" s="118">
        <v>379097.98547999997</v>
      </c>
      <c r="P38" s="118">
        <v>6973</v>
      </c>
      <c r="Q38" s="116">
        <v>0.4947212298</v>
      </c>
      <c r="R38" s="106">
        <v>0.46258276339999999</v>
      </c>
      <c r="S38" s="106">
        <v>0.52909255300000002</v>
      </c>
      <c r="T38" s="106">
        <v>0.1778171673</v>
      </c>
      <c r="U38" s="107">
        <v>0.54366554639999998</v>
      </c>
      <c r="V38" s="106">
        <v>0.5419376682</v>
      </c>
      <c r="W38" s="106">
        <v>0.54539893360000002</v>
      </c>
      <c r="X38" s="106">
        <v>0.95487033840000002</v>
      </c>
      <c r="Y38" s="106">
        <v>0.89283930659999999</v>
      </c>
      <c r="Z38" s="106">
        <v>1.021211047</v>
      </c>
      <c r="AA38" s="118">
        <v>405890.30362000002</v>
      </c>
      <c r="AB38" s="118">
        <v>7121</v>
      </c>
      <c r="AC38" s="116">
        <v>0.53720793239999998</v>
      </c>
      <c r="AD38" s="106">
        <v>0.50242736040000002</v>
      </c>
      <c r="AE38" s="106">
        <v>0.57439619220000004</v>
      </c>
      <c r="AF38" s="106">
        <v>0.26086754779999999</v>
      </c>
      <c r="AG38" s="107">
        <v>0.56999059630000004</v>
      </c>
      <c r="AH38" s="106">
        <v>0.56823976789999997</v>
      </c>
      <c r="AI38" s="106">
        <v>0.57174681920000003</v>
      </c>
      <c r="AJ38" s="106">
        <v>0.96233071469999998</v>
      </c>
      <c r="AK38" s="106">
        <v>0.90002632439999997</v>
      </c>
      <c r="AL38" s="106">
        <v>1.0289481311999999</v>
      </c>
      <c r="AM38" s="106">
        <v>1.68419847E-2</v>
      </c>
      <c r="AN38" s="106">
        <v>1.0858800877000001</v>
      </c>
      <c r="AO38" s="106">
        <v>1.0149391174</v>
      </c>
      <c r="AP38" s="106">
        <v>1.161779603</v>
      </c>
      <c r="AQ38" s="106">
        <v>2.3329600000000001E-5</v>
      </c>
      <c r="AR38" s="106">
        <v>1.1576825126000001</v>
      </c>
      <c r="AS38" s="106">
        <v>1.0817528252999999</v>
      </c>
      <c r="AT38" s="106">
        <v>1.2389418069</v>
      </c>
      <c r="AU38" s="104">
        <v>1</v>
      </c>
      <c r="AV38" s="104" t="s">
        <v>28</v>
      </c>
      <c r="AW38" s="104" t="s">
        <v>28</v>
      </c>
      <c r="AX38" s="104" t="s">
        <v>226</v>
      </c>
      <c r="AY38" s="104" t="s">
        <v>28</v>
      </c>
      <c r="AZ38" s="104" t="s">
        <v>28</v>
      </c>
      <c r="BA38" s="104" t="s">
        <v>28</v>
      </c>
      <c r="BB38" s="104" t="s">
        <v>28</v>
      </c>
      <c r="BC38" s="110" t="s">
        <v>436</v>
      </c>
      <c r="BD38" s="111">
        <v>314289.82247000001</v>
      </c>
      <c r="BE38" s="111">
        <v>379097.98547999997</v>
      </c>
      <c r="BF38" s="111">
        <v>405890.30362000002</v>
      </c>
    </row>
    <row r="39" spans="1:93" x14ac:dyDescent="0.3">
      <c r="A39" s="10"/>
      <c r="B39" t="s">
        <v>140</v>
      </c>
      <c r="C39" s="104">
        <v>349294.82484000002</v>
      </c>
      <c r="D39" s="118">
        <v>5788</v>
      </c>
      <c r="E39" s="116">
        <v>0.60375020540000002</v>
      </c>
      <c r="F39" s="106">
        <v>0.56443835600000003</v>
      </c>
      <c r="G39" s="106">
        <v>0.64580003580000001</v>
      </c>
      <c r="H39" s="106">
        <v>4.251767E-4</v>
      </c>
      <c r="I39" s="107">
        <v>0.60348103809999998</v>
      </c>
      <c r="J39" s="106">
        <v>0.60148303700000005</v>
      </c>
      <c r="K39" s="106">
        <v>0.60548567610000004</v>
      </c>
      <c r="L39" s="106">
        <v>1.1286877795000001</v>
      </c>
      <c r="M39" s="106">
        <v>1.0551957894999999</v>
      </c>
      <c r="N39" s="106">
        <v>1.2072983196</v>
      </c>
      <c r="O39" s="118">
        <v>394997.55093999999</v>
      </c>
      <c r="P39" s="118">
        <v>6733</v>
      </c>
      <c r="Q39" s="116">
        <v>0.57610710210000005</v>
      </c>
      <c r="R39" s="106">
        <v>0.53823542339999997</v>
      </c>
      <c r="S39" s="106">
        <v>0.61664353299999997</v>
      </c>
      <c r="T39" s="106">
        <v>2.2223174999999999E-3</v>
      </c>
      <c r="U39" s="107">
        <v>0.58665906869999995</v>
      </c>
      <c r="V39" s="106">
        <v>0.58483240049999996</v>
      </c>
      <c r="W39" s="106">
        <v>0.58849144229999995</v>
      </c>
      <c r="X39" s="106">
        <v>1.1119546734000001</v>
      </c>
      <c r="Y39" s="106">
        <v>1.0388578657</v>
      </c>
      <c r="Z39" s="106">
        <v>1.1901947674</v>
      </c>
      <c r="AA39" s="118">
        <v>422003.52480000001</v>
      </c>
      <c r="AB39" s="118">
        <v>7094</v>
      </c>
      <c r="AC39" s="116">
        <v>0.59708532329999997</v>
      </c>
      <c r="AD39" s="106">
        <v>0.55809035070000002</v>
      </c>
      <c r="AE39" s="106">
        <v>0.63880495839999996</v>
      </c>
      <c r="AF39" s="106">
        <v>5.08935612E-2</v>
      </c>
      <c r="AG39" s="107">
        <v>0.59487387199999997</v>
      </c>
      <c r="AH39" s="106">
        <v>0.59308178140000001</v>
      </c>
      <c r="AI39" s="106">
        <v>0.59667137770000001</v>
      </c>
      <c r="AJ39" s="106">
        <v>1.0695924449000001</v>
      </c>
      <c r="AK39" s="106">
        <v>0.99973856240000003</v>
      </c>
      <c r="AL39" s="106">
        <v>1.1443271684</v>
      </c>
      <c r="AM39" s="106">
        <v>0.30948671900000002</v>
      </c>
      <c r="AN39" s="106">
        <v>1.0364137520000001</v>
      </c>
      <c r="AO39" s="106">
        <v>0.96733520589999999</v>
      </c>
      <c r="AP39" s="106">
        <v>1.1104252783999999</v>
      </c>
      <c r="AQ39" s="106">
        <v>0.18163452190000001</v>
      </c>
      <c r="AR39" s="106">
        <v>0.95421433730000005</v>
      </c>
      <c r="AS39" s="106">
        <v>0.89079938130000003</v>
      </c>
      <c r="AT39" s="106">
        <v>1.0221437291</v>
      </c>
      <c r="AU39" s="104">
        <v>1</v>
      </c>
      <c r="AV39" s="104">
        <v>2</v>
      </c>
      <c r="AW39" s="104" t="s">
        <v>28</v>
      </c>
      <c r="AX39" s="104" t="s">
        <v>28</v>
      </c>
      <c r="AY39" s="104" t="s">
        <v>28</v>
      </c>
      <c r="AZ39" s="104" t="s">
        <v>28</v>
      </c>
      <c r="BA39" s="104" t="s">
        <v>28</v>
      </c>
      <c r="BB39" s="104" t="s">
        <v>28</v>
      </c>
      <c r="BC39" s="110" t="s">
        <v>179</v>
      </c>
      <c r="BD39" s="111">
        <v>349294.82484000002</v>
      </c>
      <c r="BE39" s="111">
        <v>394997.55093999999</v>
      </c>
      <c r="BF39" s="111">
        <v>422003.52480000001</v>
      </c>
    </row>
    <row r="40" spans="1:93" x14ac:dyDescent="0.3">
      <c r="A40" s="10"/>
      <c r="B40" t="s">
        <v>136</v>
      </c>
      <c r="C40" s="104">
        <v>744626.06506000005</v>
      </c>
      <c r="D40" s="118">
        <v>12052</v>
      </c>
      <c r="E40" s="116">
        <v>0.62036530339999996</v>
      </c>
      <c r="F40" s="106">
        <v>0.58002640530000005</v>
      </c>
      <c r="G40" s="106">
        <v>0.66350963709999999</v>
      </c>
      <c r="H40" s="106">
        <v>1.5582799999999999E-5</v>
      </c>
      <c r="I40" s="107">
        <v>0.61784439520000001</v>
      </c>
      <c r="J40" s="106">
        <v>0.61644266319999996</v>
      </c>
      <c r="K40" s="106">
        <v>0.61924931449999998</v>
      </c>
      <c r="L40" s="106">
        <v>1.1597490659</v>
      </c>
      <c r="M40" s="106">
        <v>1.0843370479000001</v>
      </c>
      <c r="N40" s="106">
        <v>1.2404057377</v>
      </c>
      <c r="O40" s="118">
        <v>775108.98641000001</v>
      </c>
      <c r="P40" s="118">
        <v>12879</v>
      </c>
      <c r="Q40" s="116">
        <v>0.57913827429999998</v>
      </c>
      <c r="R40" s="106">
        <v>0.5415653896</v>
      </c>
      <c r="S40" s="106">
        <v>0.61931790180000001</v>
      </c>
      <c r="T40" s="106">
        <v>1.1375936999999999E-3</v>
      </c>
      <c r="U40" s="107">
        <v>0.60183941799999996</v>
      </c>
      <c r="V40" s="106">
        <v>0.60050108550000003</v>
      </c>
      <c r="W40" s="106">
        <v>0.60318073319999999</v>
      </c>
      <c r="X40" s="106">
        <v>1.1178051932999999</v>
      </c>
      <c r="Y40" s="106">
        <v>1.0452850931</v>
      </c>
      <c r="Z40" s="106">
        <v>1.1953566145000001</v>
      </c>
      <c r="AA40" s="118">
        <v>800860.23537999997</v>
      </c>
      <c r="AB40" s="118">
        <v>13322</v>
      </c>
      <c r="AC40" s="116">
        <v>0.58166902760000005</v>
      </c>
      <c r="AD40" s="106">
        <v>0.54410096340000003</v>
      </c>
      <c r="AE40" s="106">
        <v>0.62183102109999999</v>
      </c>
      <c r="AF40" s="106">
        <v>0.2274046089</v>
      </c>
      <c r="AG40" s="107">
        <v>0.60115615929999999</v>
      </c>
      <c r="AH40" s="106">
        <v>0.59984099040000005</v>
      </c>
      <c r="AI40" s="106">
        <v>0.60247421170000004</v>
      </c>
      <c r="AJ40" s="106">
        <v>1.0419763693999999</v>
      </c>
      <c r="AK40" s="106">
        <v>0.97467858780000005</v>
      </c>
      <c r="AL40" s="106">
        <v>1.1139208022</v>
      </c>
      <c r="AM40" s="106">
        <v>0.89895824270000002</v>
      </c>
      <c r="AN40" s="106">
        <v>1.0043698602</v>
      </c>
      <c r="AO40" s="106">
        <v>0.93899623529999998</v>
      </c>
      <c r="AP40" s="106">
        <v>1.0742948460999999</v>
      </c>
      <c r="AQ40" s="106">
        <v>4.6708156000000001E-2</v>
      </c>
      <c r="AR40" s="106">
        <v>0.93354394760000003</v>
      </c>
      <c r="AS40" s="106">
        <v>0.87237775900000003</v>
      </c>
      <c r="AT40" s="106">
        <v>0.99899876300000001</v>
      </c>
      <c r="AU40" s="104">
        <v>1</v>
      </c>
      <c r="AV40" s="104">
        <v>2</v>
      </c>
      <c r="AW40" s="104" t="s">
        <v>28</v>
      </c>
      <c r="AX40" s="104" t="s">
        <v>28</v>
      </c>
      <c r="AY40" s="104" t="s">
        <v>28</v>
      </c>
      <c r="AZ40" s="104" t="s">
        <v>28</v>
      </c>
      <c r="BA40" s="104" t="s">
        <v>28</v>
      </c>
      <c r="BB40" s="104" t="s">
        <v>28</v>
      </c>
      <c r="BC40" s="110" t="s">
        <v>179</v>
      </c>
      <c r="BD40" s="111">
        <v>744626.06506000005</v>
      </c>
      <c r="BE40" s="111">
        <v>775108.98641000001</v>
      </c>
      <c r="BF40" s="111">
        <v>800860.23537999997</v>
      </c>
    </row>
    <row r="41" spans="1:93" x14ac:dyDescent="0.3">
      <c r="A41" s="10"/>
      <c r="B41" t="s">
        <v>139</v>
      </c>
      <c r="C41" s="104">
        <v>195549.97855999999</v>
      </c>
      <c r="D41" s="118">
        <v>3444</v>
      </c>
      <c r="E41" s="116">
        <v>0.57434926659999996</v>
      </c>
      <c r="F41" s="106">
        <v>0.53699791590000001</v>
      </c>
      <c r="G41" s="106">
        <v>0.61429862260000001</v>
      </c>
      <c r="H41" s="106">
        <v>3.8141718800000002E-2</v>
      </c>
      <c r="I41" s="107">
        <v>0.56779900859999999</v>
      </c>
      <c r="J41" s="106">
        <v>0.56528797949999998</v>
      </c>
      <c r="K41" s="106">
        <v>0.57032119179999996</v>
      </c>
      <c r="L41" s="106">
        <v>1.0737238557</v>
      </c>
      <c r="M41" s="106">
        <v>1.0038969426</v>
      </c>
      <c r="N41" s="106">
        <v>1.1484076395</v>
      </c>
      <c r="O41" s="118">
        <v>140920.00190999999</v>
      </c>
      <c r="P41" s="118">
        <v>2148</v>
      </c>
      <c r="Q41" s="116">
        <v>0.65916824740000002</v>
      </c>
      <c r="R41" s="106">
        <v>0.61594399590000004</v>
      </c>
      <c r="S41" s="106">
        <v>0.70542578739999995</v>
      </c>
      <c r="T41" s="106">
        <v>3.4306130000000002E-12</v>
      </c>
      <c r="U41" s="107">
        <v>0.65605215039999998</v>
      </c>
      <c r="V41" s="106">
        <v>0.65263576479999996</v>
      </c>
      <c r="W41" s="106">
        <v>0.65948641990000001</v>
      </c>
      <c r="X41" s="106">
        <v>1.2722724829000001</v>
      </c>
      <c r="Y41" s="106">
        <v>1.1888445781999999</v>
      </c>
      <c r="Z41" s="106">
        <v>1.3615549924000001</v>
      </c>
      <c r="AA41" s="118">
        <v>202929.42728999999</v>
      </c>
      <c r="AB41" s="118">
        <v>3004</v>
      </c>
      <c r="AC41" s="116">
        <v>0.68231960359999999</v>
      </c>
      <c r="AD41" s="106">
        <v>0.63819179039999996</v>
      </c>
      <c r="AE41" s="106">
        <v>0.72949863739999998</v>
      </c>
      <c r="AF41" s="106">
        <v>4.0062937999999998E-9</v>
      </c>
      <c r="AG41" s="107">
        <v>0.67553071669999998</v>
      </c>
      <c r="AH41" s="106">
        <v>0.67259795860000005</v>
      </c>
      <c r="AI41" s="106">
        <v>0.67847626260000005</v>
      </c>
      <c r="AJ41" s="106">
        <v>1.2222773942</v>
      </c>
      <c r="AK41" s="106">
        <v>1.1432287661</v>
      </c>
      <c r="AL41" s="106">
        <v>1.3067918449</v>
      </c>
      <c r="AM41" s="106">
        <v>0.32072765079999999</v>
      </c>
      <c r="AN41" s="106">
        <v>1.0351220744</v>
      </c>
      <c r="AO41" s="106">
        <v>0.9669419896</v>
      </c>
      <c r="AP41" s="106">
        <v>1.1081096078999999</v>
      </c>
      <c r="AQ41" s="106">
        <v>8.1328400000000006E-5</v>
      </c>
      <c r="AR41" s="106">
        <v>1.1476784</v>
      </c>
      <c r="AS41" s="106">
        <v>1.0716818827000001</v>
      </c>
      <c r="AT41" s="106">
        <v>1.2290640824000001</v>
      </c>
      <c r="AU41" s="104" t="s">
        <v>28</v>
      </c>
      <c r="AV41" s="104">
        <v>2</v>
      </c>
      <c r="AW41" s="104">
        <v>3</v>
      </c>
      <c r="AX41" s="104" t="s">
        <v>226</v>
      </c>
      <c r="AY41" s="104" t="s">
        <v>28</v>
      </c>
      <c r="AZ41" s="104" t="s">
        <v>28</v>
      </c>
      <c r="BA41" s="104" t="s">
        <v>28</v>
      </c>
      <c r="BB41" s="104" t="s">
        <v>28</v>
      </c>
      <c r="BC41" s="110" t="s">
        <v>425</v>
      </c>
      <c r="BD41" s="111">
        <v>195549.97855999999</v>
      </c>
      <c r="BE41" s="111">
        <v>140920.00190999999</v>
      </c>
      <c r="BF41" s="111">
        <v>202929.42728999999</v>
      </c>
    </row>
    <row r="42" spans="1:93" x14ac:dyDescent="0.3">
      <c r="A42" s="10"/>
      <c r="B42" t="s">
        <v>133</v>
      </c>
      <c r="C42" s="104">
        <v>739575.37497</v>
      </c>
      <c r="D42" s="118">
        <v>14482</v>
      </c>
      <c r="E42" s="116">
        <v>0.51996029290000001</v>
      </c>
      <c r="F42" s="106">
        <v>0.48638404460000001</v>
      </c>
      <c r="G42" s="106">
        <v>0.5558543896</v>
      </c>
      <c r="H42" s="106">
        <v>0.40515184710000002</v>
      </c>
      <c r="I42" s="107">
        <v>0.51068593770000004</v>
      </c>
      <c r="J42" s="106">
        <v>0.50952337609999998</v>
      </c>
      <c r="K42" s="106">
        <v>0.51185115189999997</v>
      </c>
      <c r="L42" s="106">
        <v>0.97204576190000003</v>
      </c>
      <c r="M42" s="106">
        <v>0.90927625759999997</v>
      </c>
      <c r="N42" s="106">
        <v>1.0391483946</v>
      </c>
      <c r="O42" s="118">
        <v>758113.76051000005</v>
      </c>
      <c r="P42" s="118">
        <v>14887</v>
      </c>
      <c r="Q42" s="116">
        <v>0.50978892519999996</v>
      </c>
      <c r="R42" s="106">
        <v>0.47672635769999999</v>
      </c>
      <c r="S42" s="106">
        <v>0.54514449229999995</v>
      </c>
      <c r="T42" s="106">
        <v>0.63631434789999997</v>
      </c>
      <c r="U42" s="107">
        <v>0.50924548970000005</v>
      </c>
      <c r="V42" s="106">
        <v>0.50810045309999996</v>
      </c>
      <c r="W42" s="106">
        <v>0.51039310670000004</v>
      </c>
      <c r="X42" s="106">
        <v>0.98395276799999998</v>
      </c>
      <c r="Y42" s="106">
        <v>0.92013811209999996</v>
      </c>
      <c r="Z42" s="106">
        <v>1.0521931836</v>
      </c>
      <c r="AA42" s="118">
        <v>869876.59273999999</v>
      </c>
      <c r="AB42" s="118">
        <v>14810</v>
      </c>
      <c r="AC42" s="116">
        <v>0.57254907870000005</v>
      </c>
      <c r="AD42" s="106">
        <v>0.53563195529999996</v>
      </c>
      <c r="AE42" s="106">
        <v>0.61201062470000001</v>
      </c>
      <c r="AF42" s="106">
        <v>0.45660239860000001</v>
      </c>
      <c r="AG42" s="107">
        <v>0.58735759129999998</v>
      </c>
      <c r="AH42" s="106">
        <v>0.58612458410000001</v>
      </c>
      <c r="AI42" s="106">
        <v>0.58859319229999996</v>
      </c>
      <c r="AJ42" s="106">
        <v>1.0256392933</v>
      </c>
      <c r="AK42" s="106">
        <v>0.95950757850000001</v>
      </c>
      <c r="AL42" s="106">
        <v>1.0963289749</v>
      </c>
      <c r="AM42" s="106">
        <v>7.0438640000000002E-4</v>
      </c>
      <c r="AN42" s="106">
        <v>1.1231100764999999</v>
      </c>
      <c r="AO42" s="106">
        <v>1.050151042</v>
      </c>
      <c r="AP42" s="106">
        <v>1.2011379254000001</v>
      </c>
      <c r="AQ42" s="106">
        <v>0.56487301349999997</v>
      </c>
      <c r="AR42" s="106">
        <v>0.98043818360000001</v>
      </c>
      <c r="AS42" s="106">
        <v>0.91665584629999997</v>
      </c>
      <c r="AT42" s="106">
        <v>1.048658595</v>
      </c>
      <c r="AU42" s="104" t="s">
        <v>28</v>
      </c>
      <c r="AV42" s="104" t="s">
        <v>28</v>
      </c>
      <c r="AW42" s="104" t="s">
        <v>28</v>
      </c>
      <c r="AX42" s="104" t="s">
        <v>28</v>
      </c>
      <c r="AY42" s="104" t="s">
        <v>227</v>
      </c>
      <c r="AZ42" s="104" t="s">
        <v>28</v>
      </c>
      <c r="BA42" s="104" t="s">
        <v>28</v>
      </c>
      <c r="BB42" s="104" t="s">
        <v>28</v>
      </c>
      <c r="BC42" s="110" t="s">
        <v>431</v>
      </c>
      <c r="BD42" s="111">
        <v>739575.37497</v>
      </c>
      <c r="BE42" s="111">
        <v>758113.76051000005</v>
      </c>
      <c r="BF42" s="111">
        <v>869876.59273999999</v>
      </c>
    </row>
    <row r="43" spans="1:93" x14ac:dyDescent="0.3">
      <c r="A43" s="10"/>
      <c r="B43" t="s">
        <v>138</v>
      </c>
      <c r="C43" s="104">
        <v>119421.44409</v>
      </c>
      <c r="D43" s="118">
        <v>2639</v>
      </c>
      <c r="E43" s="116">
        <v>0.446348364</v>
      </c>
      <c r="F43" s="106">
        <v>0.41708468990000003</v>
      </c>
      <c r="G43" s="106">
        <v>0.47766524849999997</v>
      </c>
      <c r="H43" s="106">
        <v>1.6796311000000001E-7</v>
      </c>
      <c r="I43" s="107">
        <v>0.45252536599999998</v>
      </c>
      <c r="J43" s="106">
        <v>0.44996607970000002</v>
      </c>
      <c r="K43" s="106">
        <v>0.45509920879999999</v>
      </c>
      <c r="L43" s="106">
        <v>0.83443109309999997</v>
      </c>
      <c r="M43" s="106">
        <v>0.77972378019999999</v>
      </c>
      <c r="N43" s="106">
        <v>0.8929768038</v>
      </c>
      <c r="O43" s="118">
        <v>135467.10475999999</v>
      </c>
      <c r="P43" s="118">
        <v>2602</v>
      </c>
      <c r="Q43" s="116">
        <v>0.51723561419999997</v>
      </c>
      <c r="R43" s="106">
        <v>0.48343692890000001</v>
      </c>
      <c r="S43" s="106">
        <v>0.55339727809999995</v>
      </c>
      <c r="T43" s="106">
        <v>0.96123885099999995</v>
      </c>
      <c r="U43" s="107">
        <v>0.52062684380000002</v>
      </c>
      <c r="V43" s="106">
        <v>0.51786180079999999</v>
      </c>
      <c r="W43" s="106">
        <v>0.52340665040000001</v>
      </c>
      <c r="X43" s="106">
        <v>0.99832575639999999</v>
      </c>
      <c r="Y43" s="106">
        <v>0.93309030630000001</v>
      </c>
      <c r="Z43" s="106">
        <v>1.0681220338999999</v>
      </c>
      <c r="AA43" s="118">
        <v>139365.61795000001</v>
      </c>
      <c r="AB43" s="118">
        <v>2402</v>
      </c>
      <c r="AC43" s="116">
        <v>0.57803381649999996</v>
      </c>
      <c r="AD43" s="106">
        <v>0.54026983930000005</v>
      </c>
      <c r="AE43" s="106">
        <v>0.61843743399999995</v>
      </c>
      <c r="AF43" s="106">
        <v>0.31203092589999998</v>
      </c>
      <c r="AG43" s="107">
        <v>0.58020656930000003</v>
      </c>
      <c r="AH43" s="106">
        <v>0.5771683903</v>
      </c>
      <c r="AI43" s="106">
        <v>0.58326074110000004</v>
      </c>
      <c r="AJ43" s="106">
        <v>1.0354644119</v>
      </c>
      <c r="AK43" s="106">
        <v>0.96781568029999998</v>
      </c>
      <c r="AL43" s="106">
        <v>1.1078416790000001</v>
      </c>
      <c r="AM43" s="106">
        <v>1.4944899E-3</v>
      </c>
      <c r="AN43" s="106">
        <v>1.1175445013</v>
      </c>
      <c r="AO43" s="106">
        <v>1.0434639351999999</v>
      </c>
      <c r="AP43" s="106">
        <v>1.1968844061999999</v>
      </c>
      <c r="AQ43" s="106">
        <v>2.7008500000000001E-5</v>
      </c>
      <c r="AR43" s="106">
        <v>1.1588159739999999</v>
      </c>
      <c r="AS43" s="106">
        <v>1.0817391984</v>
      </c>
      <c r="AT43" s="106">
        <v>1.2413846736</v>
      </c>
      <c r="AU43" s="104">
        <v>1</v>
      </c>
      <c r="AV43" s="104" t="s">
        <v>28</v>
      </c>
      <c r="AW43" s="104" t="s">
        <v>28</v>
      </c>
      <c r="AX43" s="104" t="s">
        <v>226</v>
      </c>
      <c r="AY43" s="104" t="s">
        <v>227</v>
      </c>
      <c r="AZ43" s="104" t="s">
        <v>28</v>
      </c>
      <c r="BA43" s="104" t="s">
        <v>28</v>
      </c>
      <c r="BB43" s="104" t="s">
        <v>28</v>
      </c>
      <c r="BC43" s="110" t="s">
        <v>433</v>
      </c>
      <c r="BD43" s="111">
        <v>119421.44409</v>
      </c>
      <c r="BE43" s="111">
        <v>135467.10475999999</v>
      </c>
      <c r="BF43" s="111">
        <v>139365.61795000001</v>
      </c>
    </row>
    <row r="44" spans="1:93" x14ac:dyDescent="0.3">
      <c r="A44" s="10"/>
      <c r="B44" t="s">
        <v>135</v>
      </c>
      <c r="C44" s="104">
        <v>339906.65237000003</v>
      </c>
      <c r="D44" s="118">
        <v>5061</v>
      </c>
      <c r="E44" s="116">
        <v>0.66658724150000004</v>
      </c>
      <c r="F44" s="106">
        <v>0.62327276909999996</v>
      </c>
      <c r="G44" s="106">
        <v>0.71291186230000003</v>
      </c>
      <c r="H44" s="106">
        <v>1.365048E-10</v>
      </c>
      <c r="I44" s="107">
        <v>0.67161954629999998</v>
      </c>
      <c r="J44" s="106">
        <v>0.66936550539999995</v>
      </c>
      <c r="K44" s="106">
        <v>0.67388117749999998</v>
      </c>
      <c r="L44" s="106">
        <v>1.2461592008</v>
      </c>
      <c r="M44" s="106">
        <v>1.1651844612</v>
      </c>
      <c r="N44" s="106">
        <v>1.332761297</v>
      </c>
      <c r="O44" s="118">
        <v>336075.86332</v>
      </c>
      <c r="P44" s="118">
        <v>5174</v>
      </c>
      <c r="Q44" s="116">
        <v>0.63892376250000005</v>
      </c>
      <c r="R44" s="106">
        <v>0.59762882269999995</v>
      </c>
      <c r="S44" s="106">
        <v>0.68307209899999999</v>
      </c>
      <c r="T44" s="106">
        <v>7.8099209999999995E-10</v>
      </c>
      <c r="U44" s="107">
        <v>0.64954747450000005</v>
      </c>
      <c r="V44" s="106">
        <v>0.64735514220000001</v>
      </c>
      <c r="W44" s="106">
        <v>0.65174723140000002</v>
      </c>
      <c r="X44" s="106">
        <v>1.2331982388</v>
      </c>
      <c r="Y44" s="106">
        <v>1.1534941330999999</v>
      </c>
      <c r="Z44" s="106">
        <v>1.3184097365</v>
      </c>
      <c r="AA44" s="118">
        <v>350895.86177999998</v>
      </c>
      <c r="AB44" s="118">
        <v>5153</v>
      </c>
      <c r="AC44" s="116">
        <v>0.64416814919999998</v>
      </c>
      <c r="AD44" s="106">
        <v>0.6025404862</v>
      </c>
      <c r="AE44" s="106">
        <v>0.688671739</v>
      </c>
      <c r="AF44" s="106">
        <v>2.6617600000000001E-5</v>
      </c>
      <c r="AG44" s="107">
        <v>0.68095451539999996</v>
      </c>
      <c r="AH44" s="106">
        <v>0.67870515629999995</v>
      </c>
      <c r="AI44" s="106">
        <v>0.68321132929999995</v>
      </c>
      <c r="AJ44" s="106">
        <v>1.1539345531</v>
      </c>
      <c r="AK44" s="106">
        <v>1.0793645844999999</v>
      </c>
      <c r="AL44" s="106">
        <v>1.2336563306999999</v>
      </c>
      <c r="AM44" s="106">
        <v>0.81122082949999996</v>
      </c>
      <c r="AN44" s="106">
        <v>1.0082081571999999</v>
      </c>
      <c r="AO44" s="106">
        <v>0.94279649330000004</v>
      </c>
      <c r="AP44" s="106">
        <v>1.078158113</v>
      </c>
      <c r="AQ44" s="106">
        <v>0.21812726499999999</v>
      </c>
      <c r="AR44" s="106">
        <v>0.95849983729999999</v>
      </c>
      <c r="AS44" s="106">
        <v>0.8959749279</v>
      </c>
      <c r="AT44" s="106">
        <v>1.0253879985000001</v>
      </c>
      <c r="AU44" s="104">
        <v>1</v>
      </c>
      <c r="AV44" s="104">
        <v>2</v>
      </c>
      <c r="AW44" s="104">
        <v>3</v>
      </c>
      <c r="AX44" s="104" t="s">
        <v>28</v>
      </c>
      <c r="AY44" s="104" t="s">
        <v>28</v>
      </c>
      <c r="AZ44" s="104" t="s">
        <v>28</v>
      </c>
      <c r="BA44" s="104" t="s">
        <v>28</v>
      </c>
      <c r="BB44" s="104" t="s">
        <v>28</v>
      </c>
      <c r="BC44" s="110" t="s">
        <v>228</v>
      </c>
      <c r="BD44" s="111">
        <v>339906.65237000003</v>
      </c>
      <c r="BE44" s="111">
        <v>336075.86332</v>
      </c>
      <c r="BF44" s="111">
        <v>350895.86177999998</v>
      </c>
    </row>
    <row r="45" spans="1:93" x14ac:dyDescent="0.3">
      <c r="A45" s="10"/>
      <c r="B45" t="s">
        <v>137</v>
      </c>
      <c r="C45" s="104">
        <v>428711.32562999998</v>
      </c>
      <c r="D45" s="118">
        <v>6860</v>
      </c>
      <c r="E45" s="116">
        <v>0.64457388520000003</v>
      </c>
      <c r="F45" s="106">
        <v>0.60287135199999997</v>
      </c>
      <c r="G45" s="106">
        <v>0.68916111570000005</v>
      </c>
      <c r="H45" s="106">
        <v>4.6395497999999999E-8</v>
      </c>
      <c r="I45" s="107">
        <v>0.62494362339999998</v>
      </c>
      <c r="J45" s="106">
        <v>0.62307571049999999</v>
      </c>
      <c r="K45" s="106">
        <v>0.626817136</v>
      </c>
      <c r="L45" s="106">
        <v>1.2050060782000001</v>
      </c>
      <c r="M45" s="106">
        <v>1.1270447967999999</v>
      </c>
      <c r="N45" s="106">
        <v>1.2883601899999999</v>
      </c>
      <c r="O45" s="118">
        <v>438706.56867000001</v>
      </c>
      <c r="P45" s="118">
        <v>7307</v>
      </c>
      <c r="Q45" s="116">
        <v>0.61130989189999996</v>
      </c>
      <c r="R45" s="106">
        <v>0.57176606720000001</v>
      </c>
      <c r="S45" s="106">
        <v>0.65358860100000005</v>
      </c>
      <c r="T45" s="106">
        <v>1.2442117999999999E-6</v>
      </c>
      <c r="U45" s="107">
        <v>0.60039218380000003</v>
      </c>
      <c r="V45" s="106">
        <v>0.59861818359999996</v>
      </c>
      <c r="W45" s="106">
        <v>0.60217144109999998</v>
      </c>
      <c r="X45" s="106">
        <v>1.1799002108000001</v>
      </c>
      <c r="Y45" s="106">
        <v>1.1035759638</v>
      </c>
      <c r="Z45" s="106">
        <v>1.2615031071</v>
      </c>
      <c r="AA45" s="118">
        <v>512835.70217</v>
      </c>
      <c r="AB45" s="118">
        <v>7681</v>
      </c>
      <c r="AC45" s="116">
        <v>0.677373479</v>
      </c>
      <c r="AD45" s="106">
        <v>0.63340747159999999</v>
      </c>
      <c r="AE45" s="106">
        <v>0.72439125000000004</v>
      </c>
      <c r="AF45" s="106">
        <v>1.6084802000000001E-8</v>
      </c>
      <c r="AG45" s="107">
        <v>0.66766788460000004</v>
      </c>
      <c r="AH45" s="106">
        <v>0.66584304260000005</v>
      </c>
      <c r="AI45" s="106">
        <v>0.66949772789999995</v>
      </c>
      <c r="AJ45" s="106">
        <v>1.2134171237</v>
      </c>
      <c r="AK45" s="106">
        <v>1.1346583474</v>
      </c>
      <c r="AL45" s="106">
        <v>1.2976426952</v>
      </c>
      <c r="AM45" s="106">
        <v>2.8612805000000001E-3</v>
      </c>
      <c r="AN45" s="106">
        <v>1.1080688992000001</v>
      </c>
      <c r="AO45" s="106">
        <v>1.0358029811</v>
      </c>
      <c r="AP45" s="106">
        <v>1.1853766670000001</v>
      </c>
      <c r="AQ45" s="106">
        <v>0.1223514216</v>
      </c>
      <c r="AR45" s="106">
        <v>0.94839382409999995</v>
      </c>
      <c r="AS45" s="106">
        <v>0.88674049850000003</v>
      </c>
      <c r="AT45" s="106">
        <v>1.0143337842</v>
      </c>
      <c r="AU45" s="104">
        <v>1</v>
      </c>
      <c r="AV45" s="104">
        <v>2</v>
      </c>
      <c r="AW45" s="104">
        <v>3</v>
      </c>
      <c r="AX45" s="104" t="s">
        <v>28</v>
      </c>
      <c r="AY45" s="104" t="s">
        <v>227</v>
      </c>
      <c r="AZ45" s="104" t="s">
        <v>28</v>
      </c>
      <c r="BA45" s="104" t="s">
        <v>28</v>
      </c>
      <c r="BB45" s="104" t="s">
        <v>28</v>
      </c>
      <c r="BC45" s="110" t="s">
        <v>422</v>
      </c>
      <c r="BD45" s="111">
        <v>428711.32562999998</v>
      </c>
      <c r="BE45" s="111">
        <v>438706.56867000001</v>
      </c>
      <c r="BF45" s="111">
        <v>512835.70217</v>
      </c>
    </row>
    <row r="46" spans="1:93" x14ac:dyDescent="0.3">
      <c r="A46" s="10"/>
      <c r="B46" t="s">
        <v>141</v>
      </c>
      <c r="C46" s="104">
        <v>188906.38495000001</v>
      </c>
      <c r="D46" s="118">
        <v>3173</v>
      </c>
      <c r="E46" s="116">
        <v>0.57968486730000002</v>
      </c>
      <c r="F46" s="106">
        <v>0.54178166029999997</v>
      </c>
      <c r="G46" s="106">
        <v>0.62023979409999996</v>
      </c>
      <c r="H46" s="106">
        <v>1.98192274E-2</v>
      </c>
      <c r="I46" s="107">
        <v>0.59535576729999995</v>
      </c>
      <c r="J46" s="106">
        <v>0.59267707709999995</v>
      </c>
      <c r="K46" s="106">
        <v>0.59804656420000002</v>
      </c>
      <c r="L46" s="106">
        <v>1.0836985559000001</v>
      </c>
      <c r="M46" s="106">
        <v>1.0128399687</v>
      </c>
      <c r="N46" s="106">
        <v>1.1595144310000001</v>
      </c>
      <c r="O46" s="118">
        <v>181175.61293</v>
      </c>
      <c r="P46" s="118">
        <v>3106</v>
      </c>
      <c r="Q46" s="116">
        <v>0.57742041170000002</v>
      </c>
      <c r="R46" s="106">
        <v>0.53977785840000003</v>
      </c>
      <c r="S46" s="106">
        <v>0.61768804840000002</v>
      </c>
      <c r="T46" s="106">
        <v>1.6242341E-3</v>
      </c>
      <c r="U46" s="107">
        <v>0.58330847689999998</v>
      </c>
      <c r="V46" s="106">
        <v>0.58062871009999995</v>
      </c>
      <c r="W46" s="106">
        <v>0.58600061160000005</v>
      </c>
      <c r="X46" s="106">
        <v>1.1144895158999999</v>
      </c>
      <c r="Y46" s="106">
        <v>1.0418349470999999</v>
      </c>
      <c r="Z46" s="106">
        <v>1.1922108052</v>
      </c>
      <c r="AA46" s="118">
        <v>184202.30084000001</v>
      </c>
      <c r="AB46" s="118">
        <v>2993</v>
      </c>
      <c r="AC46" s="116">
        <v>0.59203448820000004</v>
      </c>
      <c r="AD46" s="106">
        <v>0.55362551810000005</v>
      </c>
      <c r="AE46" s="106">
        <v>0.63310816380000001</v>
      </c>
      <c r="AF46" s="106">
        <v>8.58661431E-2</v>
      </c>
      <c r="AG46" s="107">
        <v>0.61544370479999999</v>
      </c>
      <c r="AH46" s="106">
        <v>0.61263957810000003</v>
      </c>
      <c r="AI46" s="106">
        <v>0.61826066629999998</v>
      </c>
      <c r="AJ46" s="106">
        <v>1.0605446006999999</v>
      </c>
      <c r="AK46" s="106">
        <v>0.99174045720000004</v>
      </c>
      <c r="AL46" s="106">
        <v>1.1341221806999999</v>
      </c>
      <c r="AM46" s="106">
        <v>0.47091318519999997</v>
      </c>
      <c r="AN46" s="106">
        <v>1.0253092480999999</v>
      </c>
      <c r="AO46" s="106">
        <v>0.95795867720000005</v>
      </c>
      <c r="AP46" s="106">
        <v>1.0973949914000001</v>
      </c>
      <c r="AQ46" s="106">
        <v>0.9108067527</v>
      </c>
      <c r="AR46" s="106">
        <v>0.99609364379999998</v>
      </c>
      <c r="AS46" s="106">
        <v>0.9301634003</v>
      </c>
      <c r="AT46" s="106">
        <v>1.0666970414000001</v>
      </c>
      <c r="AU46" s="104" t="s">
        <v>28</v>
      </c>
      <c r="AV46" s="104">
        <v>2</v>
      </c>
      <c r="AW46" s="104" t="s">
        <v>28</v>
      </c>
      <c r="AX46" s="104" t="s">
        <v>28</v>
      </c>
      <c r="AY46" s="104" t="s">
        <v>28</v>
      </c>
      <c r="AZ46" s="104" t="s">
        <v>28</v>
      </c>
      <c r="BA46" s="104" t="s">
        <v>28</v>
      </c>
      <c r="BB46" s="104" t="s">
        <v>28</v>
      </c>
      <c r="BC46" s="110">
        <v>-2</v>
      </c>
      <c r="BD46" s="111">
        <v>188906.38495000001</v>
      </c>
      <c r="BE46" s="111">
        <v>181175.61293</v>
      </c>
      <c r="BF46" s="111">
        <v>184202.30084000001</v>
      </c>
    </row>
    <row r="47" spans="1:93" x14ac:dyDescent="0.3">
      <c r="A47" s="10"/>
      <c r="B47" t="s">
        <v>143</v>
      </c>
      <c r="C47" s="104">
        <v>118448.02248</v>
      </c>
      <c r="D47" s="118">
        <v>4565</v>
      </c>
      <c r="E47" s="116">
        <v>0.25736226429999998</v>
      </c>
      <c r="F47" s="106">
        <v>0.2405679328</v>
      </c>
      <c r="G47" s="106">
        <v>0.27532902790000002</v>
      </c>
      <c r="H47" s="106">
        <v>3.34578E-100</v>
      </c>
      <c r="I47" s="107">
        <v>0.25946992880000003</v>
      </c>
      <c r="J47" s="106">
        <v>0.25799647949999999</v>
      </c>
      <c r="K47" s="106">
        <v>0.26095179299999999</v>
      </c>
      <c r="L47" s="106">
        <v>0.48112885100000002</v>
      </c>
      <c r="M47" s="106">
        <v>0.44973249450000002</v>
      </c>
      <c r="N47" s="106">
        <v>0.51471702429999999</v>
      </c>
      <c r="O47" s="118">
        <v>107730.69835999999</v>
      </c>
      <c r="P47" s="118">
        <v>4424</v>
      </c>
      <c r="Q47" s="116">
        <v>0.2440913069</v>
      </c>
      <c r="R47" s="106">
        <v>0.22805393879999999</v>
      </c>
      <c r="S47" s="106">
        <v>0.26125646609999997</v>
      </c>
      <c r="T47" s="106">
        <v>1.80796E-104</v>
      </c>
      <c r="U47" s="107">
        <v>0.24351423680000001</v>
      </c>
      <c r="V47" s="106">
        <v>0.2420644415</v>
      </c>
      <c r="W47" s="106">
        <v>0.2449727153</v>
      </c>
      <c r="X47" s="106">
        <v>0.47112501909999999</v>
      </c>
      <c r="Y47" s="106">
        <v>0.44017100660000003</v>
      </c>
      <c r="Z47" s="106">
        <v>0.50425580120000002</v>
      </c>
      <c r="AA47" s="118">
        <v>134779.05457000001</v>
      </c>
      <c r="AB47" s="118">
        <v>4350</v>
      </c>
      <c r="AC47" s="116">
        <v>0.31201337109999999</v>
      </c>
      <c r="AD47" s="106">
        <v>0.29171029999999998</v>
      </c>
      <c r="AE47" s="106">
        <v>0.33372953840000003</v>
      </c>
      <c r="AF47" s="106">
        <v>2.0741119999999999E-64</v>
      </c>
      <c r="AG47" s="107">
        <v>0.3098369071</v>
      </c>
      <c r="AH47" s="106">
        <v>0.30818718319999999</v>
      </c>
      <c r="AI47" s="106">
        <v>0.31149546189999999</v>
      </c>
      <c r="AJ47" s="106">
        <v>0.55892706020000005</v>
      </c>
      <c r="AK47" s="106">
        <v>0.52255702959999994</v>
      </c>
      <c r="AL47" s="106">
        <v>0.59782844930000001</v>
      </c>
      <c r="AM47" s="106">
        <v>2.472438E-12</v>
      </c>
      <c r="AN47" s="106">
        <v>1.2782649863</v>
      </c>
      <c r="AO47" s="106">
        <v>1.1934061669</v>
      </c>
      <c r="AP47" s="106">
        <v>1.369157811</v>
      </c>
      <c r="AQ47" s="106">
        <v>0.1319668145</v>
      </c>
      <c r="AR47" s="106">
        <v>0.94843471940000001</v>
      </c>
      <c r="AS47" s="106">
        <v>0.88530282630000001</v>
      </c>
      <c r="AT47" s="106">
        <v>1.0160686154</v>
      </c>
      <c r="AU47" s="104">
        <v>1</v>
      </c>
      <c r="AV47" s="104">
        <v>2</v>
      </c>
      <c r="AW47" s="104">
        <v>3</v>
      </c>
      <c r="AX47" s="104" t="s">
        <v>28</v>
      </c>
      <c r="AY47" s="104" t="s">
        <v>227</v>
      </c>
      <c r="AZ47" s="104" t="s">
        <v>28</v>
      </c>
      <c r="BA47" s="104" t="s">
        <v>28</v>
      </c>
      <c r="BB47" s="104" t="s">
        <v>28</v>
      </c>
      <c r="BC47" s="110" t="s">
        <v>422</v>
      </c>
      <c r="BD47" s="111">
        <v>118448.02248</v>
      </c>
      <c r="BE47" s="111">
        <v>107730.69835999999</v>
      </c>
      <c r="BF47" s="111">
        <v>134779.05457000001</v>
      </c>
      <c r="BQ47" s="52"/>
      <c r="CO47" s="4"/>
    </row>
    <row r="48" spans="1:93" x14ac:dyDescent="0.3">
      <c r="A48" s="10"/>
      <c r="B48" t="s">
        <v>95</v>
      </c>
      <c r="C48" s="104">
        <v>463837.85122999997</v>
      </c>
      <c r="D48" s="118">
        <v>7899</v>
      </c>
      <c r="E48" s="116">
        <v>0.57344158010000001</v>
      </c>
      <c r="F48" s="106">
        <v>0.53643806800000005</v>
      </c>
      <c r="G48" s="106">
        <v>0.61299759549999999</v>
      </c>
      <c r="H48" s="106">
        <v>4.0993585700000001E-2</v>
      </c>
      <c r="I48" s="107">
        <v>0.58721085100000003</v>
      </c>
      <c r="J48" s="106">
        <v>0.58552338780000002</v>
      </c>
      <c r="K48" s="106">
        <v>0.58890317749999999</v>
      </c>
      <c r="L48" s="106">
        <v>1.0720269706000001</v>
      </c>
      <c r="M48" s="106">
        <v>1.0028503284000001</v>
      </c>
      <c r="N48" s="106">
        <v>1.1459754194</v>
      </c>
      <c r="O48" s="118">
        <v>499636.52831000002</v>
      </c>
      <c r="P48" s="118">
        <v>8593</v>
      </c>
      <c r="Q48" s="116">
        <v>0.55926606469999995</v>
      </c>
      <c r="R48" s="106">
        <v>0.52320611390000005</v>
      </c>
      <c r="S48" s="106">
        <v>0.59781130770000002</v>
      </c>
      <c r="T48" s="106">
        <v>2.4564033700000001E-2</v>
      </c>
      <c r="U48" s="107">
        <v>0.58144597730000003</v>
      </c>
      <c r="V48" s="106">
        <v>0.57983596800000003</v>
      </c>
      <c r="W48" s="106">
        <v>0.58306045709999998</v>
      </c>
      <c r="X48" s="106">
        <v>1.0794494844</v>
      </c>
      <c r="Y48" s="106">
        <v>1.0098495250999999</v>
      </c>
      <c r="Z48" s="106">
        <v>1.1538463507000001</v>
      </c>
      <c r="AA48" s="118">
        <v>483890.05953999999</v>
      </c>
      <c r="AB48" s="118">
        <v>8728</v>
      </c>
      <c r="AC48" s="116">
        <v>0.54065161370000003</v>
      </c>
      <c r="AD48" s="106">
        <v>0.50578486749999996</v>
      </c>
      <c r="AE48" s="106">
        <v>0.57792193120000002</v>
      </c>
      <c r="AF48" s="106">
        <v>0.3466856512</v>
      </c>
      <c r="AG48" s="107">
        <v>0.55441115900000004</v>
      </c>
      <c r="AH48" s="106">
        <v>0.55285126520000005</v>
      </c>
      <c r="AI48" s="106">
        <v>0.55597545400000004</v>
      </c>
      <c r="AJ48" s="106">
        <v>0.96849957419999999</v>
      </c>
      <c r="AK48" s="106">
        <v>0.90604081520000002</v>
      </c>
      <c r="AL48" s="106">
        <v>1.0352639853000001</v>
      </c>
      <c r="AM48" s="106">
        <v>0.32044160999999999</v>
      </c>
      <c r="AN48" s="106">
        <v>0.96671628730000003</v>
      </c>
      <c r="AO48" s="106">
        <v>0.90427108820000002</v>
      </c>
      <c r="AP48" s="106">
        <v>1.0334736920000001</v>
      </c>
      <c r="AQ48" s="106">
        <v>0.46278875759999999</v>
      </c>
      <c r="AR48" s="106">
        <v>0.9752799311</v>
      </c>
      <c r="AS48" s="106">
        <v>0.91224635880000005</v>
      </c>
      <c r="AT48" s="106">
        <v>1.04266894</v>
      </c>
      <c r="AU48" s="104" t="s">
        <v>28</v>
      </c>
      <c r="AV48" s="104" t="s">
        <v>28</v>
      </c>
      <c r="AW48" s="104" t="s">
        <v>28</v>
      </c>
      <c r="AX48" s="104" t="s">
        <v>28</v>
      </c>
      <c r="AY48" s="104" t="s">
        <v>28</v>
      </c>
      <c r="AZ48" s="104" t="s">
        <v>28</v>
      </c>
      <c r="BA48" s="104" t="s">
        <v>28</v>
      </c>
      <c r="BB48" s="104" t="s">
        <v>28</v>
      </c>
      <c r="BC48" s="110" t="s">
        <v>28</v>
      </c>
      <c r="BD48" s="111">
        <v>463837.85122999997</v>
      </c>
      <c r="BE48" s="111">
        <v>499636.52831000002</v>
      </c>
      <c r="BF48" s="111">
        <v>483890.05953999999</v>
      </c>
    </row>
    <row r="49" spans="1:93" x14ac:dyDescent="0.3">
      <c r="A49" s="10"/>
      <c r="B49" t="s">
        <v>142</v>
      </c>
      <c r="C49" s="104">
        <v>249930.65348000001</v>
      </c>
      <c r="D49" s="118">
        <v>5272</v>
      </c>
      <c r="E49" s="116">
        <v>0.4912492906</v>
      </c>
      <c r="F49" s="106">
        <v>0.45930069950000002</v>
      </c>
      <c r="G49" s="106">
        <v>0.52542020040000004</v>
      </c>
      <c r="H49" s="106">
        <v>1.30696436E-2</v>
      </c>
      <c r="I49" s="107">
        <v>0.47407180100000001</v>
      </c>
      <c r="J49" s="106">
        <v>0.4722168544</v>
      </c>
      <c r="K49" s="106">
        <v>0.47593403410000001</v>
      </c>
      <c r="L49" s="106">
        <v>0.91837164790000003</v>
      </c>
      <c r="M49" s="106">
        <v>0.85864498590000005</v>
      </c>
      <c r="N49" s="106">
        <v>0.98225284889999998</v>
      </c>
      <c r="O49" s="118">
        <v>212936.51011999999</v>
      </c>
      <c r="P49" s="118">
        <v>4624</v>
      </c>
      <c r="Q49" s="116">
        <v>0.47148683759999999</v>
      </c>
      <c r="R49" s="106">
        <v>0.44091901690000002</v>
      </c>
      <c r="S49" s="106">
        <v>0.50417384939999998</v>
      </c>
      <c r="T49" s="106">
        <v>5.8362008999999996E-3</v>
      </c>
      <c r="U49" s="107">
        <v>0.46050283330000003</v>
      </c>
      <c r="V49" s="106">
        <v>0.45855104209999997</v>
      </c>
      <c r="W49" s="106">
        <v>0.4624629321</v>
      </c>
      <c r="X49" s="106">
        <v>0.91002522019999998</v>
      </c>
      <c r="Y49" s="106">
        <v>0.85102571999999999</v>
      </c>
      <c r="Z49" s="106">
        <v>0.97311500929999994</v>
      </c>
      <c r="AA49" s="118">
        <v>236520.12867999999</v>
      </c>
      <c r="AB49" s="118">
        <v>4627</v>
      </c>
      <c r="AC49" s="116">
        <v>0.5029070336</v>
      </c>
      <c r="AD49" s="106">
        <v>0.47034697419999999</v>
      </c>
      <c r="AE49" s="106">
        <v>0.53772108320000001</v>
      </c>
      <c r="AF49" s="106">
        <v>2.2405601E-3</v>
      </c>
      <c r="AG49" s="107">
        <v>0.51117382469999995</v>
      </c>
      <c r="AH49" s="106">
        <v>0.50911789709999999</v>
      </c>
      <c r="AI49" s="106">
        <v>0.51323805460000005</v>
      </c>
      <c r="AJ49" s="106">
        <v>0.90088558990000001</v>
      </c>
      <c r="AK49" s="106">
        <v>0.84255892840000002</v>
      </c>
      <c r="AL49" s="106">
        <v>0.96324995049999995</v>
      </c>
      <c r="AM49" s="106">
        <v>6.0746082E-2</v>
      </c>
      <c r="AN49" s="106">
        <v>1.0666406641999999</v>
      </c>
      <c r="AO49" s="106">
        <v>0.99709302700000002</v>
      </c>
      <c r="AP49" s="106">
        <v>1.141039277</v>
      </c>
      <c r="AQ49" s="106">
        <v>0.2347688124</v>
      </c>
      <c r="AR49" s="106">
        <v>0.95977102979999995</v>
      </c>
      <c r="AS49" s="106">
        <v>0.89691614269999997</v>
      </c>
      <c r="AT49" s="106">
        <v>1.0270307176</v>
      </c>
      <c r="AU49" s="104" t="s">
        <v>28</v>
      </c>
      <c r="AV49" s="104" t="s">
        <v>28</v>
      </c>
      <c r="AW49" s="104">
        <v>3</v>
      </c>
      <c r="AX49" s="104" t="s">
        <v>28</v>
      </c>
      <c r="AY49" s="104" t="s">
        <v>28</v>
      </c>
      <c r="AZ49" s="104" t="s">
        <v>28</v>
      </c>
      <c r="BA49" s="104" t="s">
        <v>28</v>
      </c>
      <c r="BB49" s="104" t="s">
        <v>28</v>
      </c>
      <c r="BC49" s="110">
        <v>-3</v>
      </c>
      <c r="BD49" s="111">
        <v>249930.65348000001</v>
      </c>
      <c r="BE49" s="111">
        <v>212936.51011999999</v>
      </c>
      <c r="BF49" s="111">
        <v>236520.12867999999</v>
      </c>
      <c r="BQ49" s="52"/>
    </row>
    <row r="50" spans="1:93" x14ac:dyDescent="0.3">
      <c r="A50" s="10"/>
      <c r="B50" t="s">
        <v>144</v>
      </c>
      <c r="C50" s="104">
        <v>193972.23681</v>
      </c>
      <c r="D50" s="118">
        <v>5342</v>
      </c>
      <c r="E50" s="116">
        <v>0.39185030710000002</v>
      </c>
      <c r="F50" s="106">
        <v>0.36618087669999999</v>
      </c>
      <c r="G50" s="106">
        <v>0.4193191751</v>
      </c>
      <c r="H50" s="106">
        <v>2.192179E-19</v>
      </c>
      <c r="I50" s="107">
        <v>0.36310789370000002</v>
      </c>
      <c r="J50" s="106">
        <v>0.36149558570000001</v>
      </c>
      <c r="K50" s="106">
        <v>0.36472739279999999</v>
      </c>
      <c r="L50" s="106">
        <v>0.73254907250000001</v>
      </c>
      <c r="M50" s="106">
        <v>0.68456106009999995</v>
      </c>
      <c r="N50" s="106">
        <v>0.78390106439999996</v>
      </c>
      <c r="O50" s="118">
        <v>213055.27121000001</v>
      </c>
      <c r="P50" s="118">
        <v>4869</v>
      </c>
      <c r="Q50" s="116">
        <v>0.45403288510000001</v>
      </c>
      <c r="R50" s="106">
        <v>0.4243873883</v>
      </c>
      <c r="S50" s="106">
        <v>0.48574926229999998</v>
      </c>
      <c r="T50" s="106">
        <v>1.2728800000000001E-4</v>
      </c>
      <c r="U50" s="107">
        <v>0.43757500760000001</v>
      </c>
      <c r="V50" s="106">
        <v>0.43572090940000002</v>
      </c>
      <c r="W50" s="106">
        <v>0.43943699539999997</v>
      </c>
      <c r="X50" s="106">
        <v>0.87633703289999998</v>
      </c>
      <c r="Y50" s="106">
        <v>0.81911772650000003</v>
      </c>
      <c r="Z50" s="106">
        <v>0.93755338259999998</v>
      </c>
      <c r="AA50" s="118">
        <v>215536.17631000001</v>
      </c>
      <c r="AB50" s="118">
        <v>4826</v>
      </c>
      <c r="AC50" s="116">
        <v>0.4557309752</v>
      </c>
      <c r="AD50" s="106">
        <v>0.42598236420000002</v>
      </c>
      <c r="AE50" s="106">
        <v>0.4875570897</v>
      </c>
      <c r="AF50" s="106">
        <v>3.8501906000000001E-9</v>
      </c>
      <c r="AG50" s="107">
        <v>0.4466145386</v>
      </c>
      <c r="AH50" s="106">
        <v>0.44473303759999999</v>
      </c>
      <c r="AI50" s="106">
        <v>0.44850399949999997</v>
      </c>
      <c r="AJ50" s="106">
        <v>0.81637646909999995</v>
      </c>
      <c r="AK50" s="106">
        <v>0.76308611289999995</v>
      </c>
      <c r="AL50" s="106">
        <v>0.87338837390000001</v>
      </c>
      <c r="AM50" s="106">
        <v>0.91490916899999997</v>
      </c>
      <c r="AN50" s="106">
        <v>1.0037400155</v>
      </c>
      <c r="AO50" s="106">
        <v>0.93730779580000001</v>
      </c>
      <c r="AP50" s="106">
        <v>1.0748806562</v>
      </c>
      <c r="AQ50" s="106">
        <v>2.6584499999999999E-5</v>
      </c>
      <c r="AR50" s="106">
        <v>1.1586896244</v>
      </c>
      <c r="AS50" s="106">
        <v>1.0817397918</v>
      </c>
      <c r="AT50" s="106">
        <v>1.2411133027000001</v>
      </c>
      <c r="AU50" s="104">
        <v>1</v>
      </c>
      <c r="AV50" s="104">
        <v>2</v>
      </c>
      <c r="AW50" s="104">
        <v>3</v>
      </c>
      <c r="AX50" s="104" t="s">
        <v>226</v>
      </c>
      <c r="AY50" s="104" t="s">
        <v>28</v>
      </c>
      <c r="AZ50" s="104" t="s">
        <v>28</v>
      </c>
      <c r="BA50" s="104" t="s">
        <v>28</v>
      </c>
      <c r="BB50" s="104" t="s">
        <v>28</v>
      </c>
      <c r="BC50" s="110" t="s">
        <v>421</v>
      </c>
      <c r="BD50" s="111">
        <v>193972.23681</v>
      </c>
      <c r="BE50" s="111">
        <v>213055.27121000001</v>
      </c>
      <c r="BF50" s="111">
        <v>215536.17631000001</v>
      </c>
    </row>
    <row r="51" spans="1:93" x14ac:dyDescent="0.3">
      <c r="A51" s="10"/>
      <c r="B51" t="s">
        <v>145</v>
      </c>
      <c r="C51" s="104">
        <v>63849.288910000003</v>
      </c>
      <c r="D51" s="118">
        <v>1325</v>
      </c>
      <c r="E51" s="116">
        <v>0.52549129360000002</v>
      </c>
      <c r="F51" s="106">
        <v>0.49008203299999997</v>
      </c>
      <c r="G51" s="106">
        <v>0.56345893349999998</v>
      </c>
      <c r="H51" s="106">
        <v>0.61757439439999995</v>
      </c>
      <c r="I51" s="107">
        <v>0.48188142569999998</v>
      </c>
      <c r="J51" s="106">
        <v>0.47815813439999999</v>
      </c>
      <c r="K51" s="106">
        <v>0.48563370929999999</v>
      </c>
      <c r="L51" s="106">
        <v>0.98238575490000002</v>
      </c>
      <c r="M51" s="106">
        <v>0.91618950460000004</v>
      </c>
      <c r="N51" s="106">
        <v>1.0533647969</v>
      </c>
      <c r="O51" s="118">
        <v>49968.438491000001</v>
      </c>
      <c r="P51" s="118">
        <v>1333</v>
      </c>
      <c r="Q51" s="116">
        <v>0.41915503250000002</v>
      </c>
      <c r="R51" s="106">
        <v>0.39103488380000001</v>
      </c>
      <c r="S51" s="106">
        <v>0.44929736069999998</v>
      </c>
      <c r="T51" s="106">
        <v>2.2105626999999999E-9</v>
      </c>
      <c r="U51" s="107">
        <v>0.37485700290000001</v>
      </c>
      <c r="V51" s="106">
        <v>0.3715846263</v>
      </c>
      <c r="W51" s="106">
        <v>0.37815819779999998</v>
      </c>
      <c r="X51" s="106">
        <v>0.80901866249999999</v>
      </c>
      <c r="Y51" s="106">
        <v>0.75474345809999999</v>
      </c>
      <c r="Z51" s="106">
        <v>0.86719691210000005</v>
      </c>
      <c r="AA51" s="118">
        <v>29933.014544000001</v>
      </c>
      <c r="AB51" s="118">
        <v>824</v>
      </c>
      <c r="AC51" s="116">
        <v>0.3913154378</v>
      </c>
      <c r="AD51" s="106">
        <v>0.36453096759999998</v>
      </c>
      <c r="AE51" s="106">
        <v>0.42006793780000001</v>
      </c>
      <c r="AF51" s="106">
        <v>9.1688329999999995E-23</v>
      </c>
      <c r="AG51" s="107">
        <v>0.3632647396</v>
      </c>
      <c r="AH51" s="106">
        <v>0.35917271280000002</v>
      </c>
      <c r="AI51" s="106">
        <v>0.36740338659999999</v>
      </c>
      <c r="AJ51" s="106">
        <v>0.7009853023</v>
      </c>
      <c r="AK51" s="106">
        <v>0.6530047779</v>
      </c>
      <c r="AL51" s="106">
        <v>0.75249126909999997</v>
      </c>
      <c r="AM51" s="106">
        <v>6.7319300400000004E-2</v>
      </c>
      <c r="AN51" s="106">
        <v>0.93358162840000003</v>
      </c>
      <c r="AO51" s="106">
        <v>0.86731478719999999</v>
      </c>
      <c r="AP51" s="106">
        <v>1.0049115612999999</v>
      </c>
      <c r="AQ51" s="106">
        <v>9.9642100000000007E-10</v>
      </c>
      <c r="AR51" s="106">
        <v>0.79764410480000003</v>
      </c>
      <c r="AS51" s="106">
        <v>0.74184203950000005</v>
      </c>
      <c r="AT51" s="106">
        <v>0.85764365470000004</v>
      </c>
      <c r="AU51" s="104" t="s">
        <v>28</v>
      </c>
      <c r="AV51" s="104">
        <v>2</v>
      </c>
      <c r="AW51" s="104">
        <v>3</v>
      </c>
      <c r="AX51" s="104" t="s">
        <v>226</v>
      </c>
      <c r="AY51" s="104" t="s">
        <v>28</v>
      </c>
      <c r="AZ51" s="104" t="s">
        <v>28</v>
      </c>
      <c r="BA51" s="104" t="s">
        <v>28</v>
      </c>
      <c r="BB51" s="104" t="s">
        <v>28</v>
      </c>
      <c r="BC51" s="110" t="s">
        <v>425</v>
      </c>
      <c r="BD51" s="111">
        <v>63849.288910000003</v>
      </c>
      <c r="BE51" s="111">
        <v>49968.438491000001</v>
      </c>
      <c r="BF51" s="111">
        <v>29933.014544000001</v>
      </c>
      <c r="BQ51" s="52"/>
      <c r="CC51" s="4"/>
      <c r="CO51" s="4"/>
    </row>
    <row r="52" spans="1:93" s="3" customFormat="1" x14ac:dyDescent="0.3">
      <c r="A52" s="10"/>
      <c r="B52" s="3" t="s">
        <v>80</v>
      </c>
      <c r="C52" s="114">
        <v>592662.36520999996</v>
      </c>
      <c r="D52" s="117">
        <v>13394</v>
      </c>
      <c r="E52" s="113">
        <v>0.473676547</v>
      </c>
      <c r="F52" s="112">
        <v>0.4431038242</v>
      </c>
      <c r="G52" s="112">
        <v>0.50635868829999997</v>
      </c>
      <c r="H52" s="112">
        <v>3.5494010000000002E-4</v>
      </c>
      <c r="I52" s="115">
        <v>0.4424834741</v>
      </c>
      <c r="J52" s="112">
        <v>0.44135838020000001</v>
      </c>
      <c r="K52" s="112">
        <v>0.44361143600000003</v>
      </c>
      <c r="L52" s="112">
        <v>0.88552007980000003</v>
      </c>
      <c r="M52" s="112">
        <v>0.82836555079999996</v>
      </c>
      <c r="N52" s="112">
        <v>0.94661808540000003</v>
      </c>
      <c r="O52" s="117">
        <v>667508.06481000001</v>
      </c>
      <c r="P52" s="117">
        <v>14018</v>
      </c>
      <c r="Q52" s="113">
        <v>0.50322798319999995</v>
      </c>
      <c r="R52" s="112">
        <v>0.47075844950000001</v>
      </c>
      <c r="S52" s="112">
        <v>0.53793703189999997</v>
      </c>
      <c r="T52" s="112">
        <v>0.39198340700000001</v>
      </c>
      <c r="U52" s="115">
        <v>0.47617924439999998</v>
      </c>
      <c r="V52" s="112">
        <v>0.4750382869</v>
      </c>
      <c r="W52" s="112">
        <v>0.4773229423</v>
      </c>
      <c r="X52" s="112">
        <v>0.97128937599999998</v>
      </c>
      <c r="Y52" s="112">
        <v>0.9086193454</v>
      </c>
      <c r="Z52" s="112">
        <v>1.0382819348000001</v>
      </c>
      <c r="AA52" s="117">
        <v>728260.93516999995</v>
      </c>
      <c r="AB52" s="117">
        <v>13221</v>
      </c>
      <c r="AC52" s="113">
        <v>0.567133102</v>
      </c>
      <c r="AD52" s="112">
        <v>0.5305406547</v>
      </c>
      <c r="AE52" s="112">
        <v>0.6062494034</v>
      </c>
      <c r="AF52" s="112">
        <v>0.64218890169999998</v>
      </c>
      <c r="AG52" s="115">
        <v>0.55083649889999997</v>
      </c>
      <c r="AH52" s="112">
        <v>0.54957284350000002</v>
      </c>
      <c r="AI52" s="112">
        <v>0.55210305989999997</v>
      </c>
      <c r="AJ52" s="112">
        <v>1.0159373502</v>
      </c>
      <c r="AK52" s="112">
        <v>0.95038724590000001</v>
      </c>
      <c r="AL52" s="112">
        <v>1.0860085759</v>
      </c>
      <c r="AM52" s="112">
        <v>4.5715360000000001E-4</v>
      </c>
      <c r="AN52" s="112">
        <v>1.1269903917999999</v>
      </c>
      <c r="AO52" s="112">
        <v>1.0541059558999999</v>
      </c>
      <c r="AP52" s="112">
        <v>1.2049143032</v>
      </c>
      <c r="AQ52" s="112">
        <v>7.6134674200000002E-2</v>
      </c>
      <c r="AR52" s="112">
        <v>1.0623873746000001</v>
      </c>
      <c r="AS52" s="112">
        <v>0.99365987359999997</v>
      </c>
      <c r="AT52" s="112">
        <v>1.1358684834999999</v>
      </c>
      <c r="AU52" s="114">
        <v>1</v>
      </c>
      <c r="AV52" s="114" t="s">
        <v>28</v>
      </c>
      <c r="AW52" s="114" t="s">
        <v>28</v>
      </c>
      <c r="AX52" s="114" t="s">
        <v>28</v>
      </c>
      <c r="AY52" s="114" t="s">
        <v>227</v>
      </c>
      <c r="AZ52" s="114" t="s">
        <v>28</v>
      </c>
      <c r="BA52" s="114" t="s">
        <v>28</v>
      </c>
      <c r="BB52" s="114" t="s">
        <v>28</v>
      </c>
      <c r="BC52" s="108" t="s">
        <v>430</v>
      </c>
      <c r="BD52" s="109">
        <v>592662.36520999996</v>
      </c>
      <c r="BE52" s="109">
        <v>667508.06481000001</v>
      </c>
      <c r="BF52" s="109">
        <v>728260.93516999995</v>
      </c>
      <c r="BG52" s="43"/>
      <c r="BH52" s="43"/>
      <c r="BI52" s="43"/>
      <c r="BJ52" s="43"/>
      <c r="BK52" s="43"/>
      <c r="BL52" s="43"/>
      <c r="BM52" s="43"/>
      <c r="BN52" s="43"/>
      <c r="BO52" s="43"/>
      <c r="BP52" s="43"/>
      <c r="BQ52" s="43"/>
      <c r="BR52" s="43"/>
      <c r="BS52" s="43"/>
      <c r="BT52" s="43"/>
      <c r="BU52" s="43"/>
      <c r="BV52" s="43"/>
      <c r="BW52" s="43"/>
    </row>
    <row r="53" spans="1:93" x14ac:dyDescent="0.3">
      <c r="A53" s="10"/>
      <c r="B53" t="s">
        <v>83</v>
      </c>
      <c r="C53" s="104">
        <v>589218.50603000005</v>
      </c>
      <c r="D53" s="118">
        <v>12640</v>
      </c>
      <c r="E53" s="116">
        <v>0.46887342710000002</v>
      </c>
      <c r="F53" s="106">
        <v>0.43857833600000001</v>
      </c>
      <c r="G53" s="106">
        <v>0.50126117179999996</v>
      </c>
      <c r="H53" s="106">
        <v>1.1035590000000001E-4</v>
      </c>
      <c r="I53" s="107">
        <v>0.46615388140000003</v>
      </c>
      <c r="J53" s="106">
        <v>0.46496514680000001</v>
      </c>
      <c r="K53" s="106">
        <v>0.46734565500000003</v>
      </c>
      <c r="L53" s="106">
        <v>0.87654083189999998</v>
      </c>
      <c r="M53" s="106">
        <v>0.81990532469999999</v>
      </c>
      <c r="N53" s="106">
        <v>0.9370884746</v>
      </c>
      <c r="O53" s="118">
        <v>555638.39703999995</v>
      </c>
      <c r="P53" s="118">
        <v>12021</v>
      </c>
      <c r="Q53" s="116">
        <v>0.46415818520000002</v>
      </c>
      <c r="R53" s="106">
        <v>0.43416490050000001</v>
      </c>
      <c r="S53" s="106">
        <v>0.49622348700000002</v>
      </c>
      <c r="T53" s="106">
        <v>1.2556246999999999E-3</v>
      </c>
      <c r="U53" s="107">
        <v>0.46222310709999997</v>
      </c>
      <c r="V53" s="106">
        <v>0.46100934719999997</v>
      </c>
      <c r="W53" s="106">
        <v>0.46344006259999998</v>
      </c>
      <c r="X53" s="106">
        <v>0.89588005650000002</v>
      </c>
      <c r="Y53" s="106">
        <v>0.83798947869999996</v>
      </c>
      <c r="Z53" s="106">
        <v>0.95776987199999997</v>
      </c>
      <c r="AA53" s="118">
        <v>563245.35008</v>
      </c>
      <c r="AB53" s="118">
        <v>11617</v>
      </c>
      <c r="AC53" s="116">
        <v>0.47253871819999999</v>
      </c>
      <c r="AD53" s="106">
        <v>0.4420394037</v>
      </c>
      <c r="AE53" s="106">
        <v>0.50514238840000003</v>
      </c>
      <c r="AF53" s="106">
        <v>9.789324100000001E-7</v>
      </c>
      <c r="AG53" s="107">
        <v>0.48484578639999998</v>
      </c>
      <c r="AH53" s="106">
        <v>0.48358123660000002</v>
      </c>
      <c r="AI53" s="106">
        <v>0.48611364299999998</v>
      </c>
      <c r="AJ53" s="106">
        <v>0.84648512229999995</v>
      </c>
      <c r="AK53" s="106">
        <v>0.79184998890000002</v>
      </c>
      <c r="AL53" s="106">
        <v>0.9048899064</v>
      </c>
      <c r="AM53" s="106">
        <v>0.60056719010000004</v>
      </c>
      <c r="AN53" s="106">
        <v>1.0180553381999999</v>
      </c>
      <c r="AO53" s="106">
        <v>0.95209512399999996</v>
      </c>
      <c r="AP53" s="106">
        <v>1.0885852111000001</v>
      </c>
      <c r="AQ53" s="106">
        <v>0.76766499440000002</v>
      </c>
      <c r="AR53" s="106">
        <v>0.98994346519999998</v>
      </c>
      <c r="AS53" s="106">
        <v>0.92573905690000002</v>
      </c>
      <c r="AT53" s="106">
        <v>1.0586007547</v>
      </c>
      <c r="AU53" s="104">
        <v>1</v>
      </c>
      <c r="AV53" s="104">
        <v>2</v>
      </c>
      <c r="AW53" s="104">
        <v>3</v>
      </c>
      <c r="AX53" s="104" t="s">
        <v>28</v>
      </c>
      <c r="AY53" s="104" t="s">
        <v>28</v>
      </c>
      <c r="AZ53" s="104" t="s">
        <v>28</v>
      </c>
      <c r="BA53" s="104" t="s">
        <v>28</v>
      </c>
      <c r="BB53" s="104" t="s">
        <v>28</v>
      </c>
      <c r="BC53" s="110" t="s">
        <v>228</v>
      </c>
      <c r="BD53" s="111">
        <v>589218.50603000005</v>
      </c>
      <c r="BE53" s="111">
        <v>555638.39703999995</v>
      </c>
      <c r="BF53" s="111">
        <v>563245.35008</v>
      </c>
    </row>
    <row r="54" spans="1:93" x14ac:dyDescent="0.3">
      <c r="A54" s="10"/>
      <c r="B54" t="s">
        <v>79</v>
      </c>
      <c r="C54" s="104">
        <v>386387.13451</v>
      </c>
      <c r="D54" s="118">
        <v>8574</v>
      </c>
      <c r="E54" s="116">
        <v>0.4774398494</v>
      </c>
      <c r="F54" s="106">
        <v>0.44625337030000001</v>
      </c>
      <c r="G54" s="106">
        <v>0.51080579989999997</v>
      </c>
      <c r="H54" s="106">
        <v>9.738441E-4</v>
      </c>
      <c r="I54" s="107">
        <v>0.45064979529999999</v>
      </c>
      <c r="J54" s="106">
        <v>0.44923109249999998</v>
      </c>
      <c r="K54" s="106">
        <v>0.4520729785</v>
      </c>
      <c r="L54" s="106">
        <v>0.89255542870000004</v>
      </c>
      <c r="M54" s="106">
        <v>0.83425350600000003</v>
      </c>
      <c r="N54" s="106">
        <v>0.95493178950000002</v>
      </c>
      <c r="O54" s="118">
        <v>487175.67220999999</v>
      </c>
      <c r="P54" s="118">
        <v>9653</v>
      </c>
      <c r="Q54" s="116">
        <v>0.52914094229999997</v>
      </c>
      <c r="R54" s="106">
        <v>0.49462149119999999</v>
      </c>
      <c r="S54" s="106">
        <v>0.5660694933</v>
      </c>
      <c r="T54" s="106">
        <v>0.54023759540000005</v>
      </c>
      <c r="U54" s="107">
        <v>0.50468835820000002</v>
      </c>
      <c r="V54" s="106">
        <v>0.50327315449999999</v>
      </c>
      <c r="W54" s="106">
        <v>0.50610754150000004</v>
      </c>
      <c r="X54" s="106">
        <v>1.0213044442000001</v>
      </c>
      <c r="Y54" s="106">
        <v>0.95467783100000003</v>
      </c>
      <c r="Z54" s="106">
        <v>1.0925809041000001</v>
      </c>
      <c r="AA54" s="118">
        <v>573297.21181000001</v>
      </c>
      <c r="AB54" s="118">
        <v>10541</v>
      </c>
      <c r="AC54" s="116">
        <v>0.56137792890000004</v>
      </c>
      <c r="AD54" s="106">
        <v>0.52511457340000001</v>
      </c>
      <c r="AE54" s="106">
        <v>0.60014555879999998</v>
      </c>
      <c r="AF54" s="106">
        <v>0.86916810219999996</v>
      </c>
      <c r="AG54" s="107">
        <v>0.5438736475</v>
      </c>
      <c r="AH54" s="106">
        <v>0.54246761870000004</v>
      </c>
      <c r="AI54" s="106">
        <v>0.54528332059999995</v>
      </c>
      <c r="AJ54" s="106">
        <v>1.0056277857</v>
      </c>
      <c r="AK54" s="106">
        <v>0.94066720209999999</v>
      </c>
      <c r="AL54" s="106">
        <v>1.0750744164999999</v>
      </c>
      <c r="AM54" s="106">
        <v>8.6869140799999994E-2</v>
      </c>
      <c r="AN54" s="106">
        <v>1.0609232512</v>
      </c>
      <c r="AO54" s="106">
        <v>0.99147674249999995</v>
      </c>
      <c r="AP54" s="106">
        <v>1.135234037</v>
      </c>
      <c r="AQ54" s="106">
        <v>3.2446285E-3</v>
      </c>
      <c r="AR54" s="106">
        <v>1.1082881813000001</v>
      </c>
      <c r="AS54" s="106">
        <v>1.0349533256000001</v>
      </c>
      <c r="AT54" s="106">
        <v>1.1868194077000001</v>
      </c>
      <c r="AU54" s="104">
        <v>1</v>
      </c>
      <c r="AV54" s="104" t="s">
        <v>28</v>
      </c>
      <c r="AW54" s="104" t="s">
        <v>28</v>
      </c>
      <c r="AX54" s="104" t="s">
        <v>226</v>
      </c>
      <c r="AY54" s="104" t="s">
        <v>28</v>
      </c>
      <c r="AZ54" s="104" t="s">
        <v>28</v>
      </c>
      <c r="BA54" s="104" t="s">
        <v>28</v>
      </c>
      <c r="BB54" s="104" t="s">
        <v>28</v>
      </c>
      <c r="BC54" s="110" t="s">
        <v>436</v>
      </c>
      <c r="BD54" s="111">
        <v>386387.13451</v>
      </c>
      <c r="BE54" s="111">
        <v>487175.67220999999</v>
      </c>
      <c r="BF54" s="111">
        <v>573297.21181000001</v>
      </c>
    </row>
    <row r="55" spans="1:93" x14ac:dyDescent="0.3">
      <c r="A55" s="10"/>
      <c r="B55" t="s">
        <v>84</v>
      </c>
      <c r="C55" s="104">
        <v>533555.79579999996</v>
      </c>
      <c r="D55" s="118">
        <v>8952</v>
      </c>
      <c r="E55" s="116">
        <v>0.60091873340000002</v>
      </c>
      <c r="F55" s="106">
        <v>0.56215800500000002</v>
      </c>
      <c r="G55" s="106">
        <v>0.64235200940000003</v>
      </c>
      <c r="H55" s="106">
        <v>6.256295E-4</v>
      </c>
      <c r="I55" s="107">
        <v>0.59601853859999998</v>
      </c>
      <c r="J55" s="106">
        <v>0.59442142649999996</v>
      </c>
      <c r="K55" s="106">
        <v>0.59761994200000002</v>
      </c>
      <c r="L55" s="106">
        <v>1.1233944515000001</v>
      </c>
      <c r="M55" s="106">
        <v>1.0509327611999999</v>
      </c>
      <c r="N55" s="106">
        <v>1.2008523669</v>
      </c>
      <c r="O55" s="118">
        <v>574943.33888000005</v>
      </c>
      <c r="P55" s="118">
        <v>9061</v>
      </c>
      <c r="Q55" s="116">
        <v>0.64142094510000003</v>
      </c>
      <c r="R55" s="106">
        <v>0.59982920699999998</v>
      </c>
      <c r="S55" s="106">
        <v>0.68589662520000005</v>
      </c>
      <c r="T55" s="106">
        <v>4.317799E-10</v>
      </c>
      <c r="U55" s="107">
        <v>0.63452526090000005</v>
      </c>
      <c r="V55" s="106">
        <v>0.63288722539999998</v>
      </c>
      <c r="W55" s="106">
        <v>0.63616753589999997</v>
      </c>
      <c r="X55" s="106">
        <v>1.2380180957</v>
      </c>
      <c r="Y55" s="106">
        <v>1.1577411344999999</v>
      </c>
      <c r="Z55" s="106">
        <v>1.3238614054</v>
      </c>
      <c r="AA55" s="118">
        <v>594723.66093999997</v>
      </c>
      <c r="AB55" s="118">
        <v>9279</v>
      </c>
      <c r="AC55" s="116">
        <v>0.63445104559999999</v>
      </c>
      <c r="AD55" s="106">
        <v>0.59353088050000002</v>
      </c>
      <c r="AE55" s="106">
        <v>0.67819239480000004</v>
      </c>
      <c r="AF55" s="106">
        <v>1.683985E-4</v>
      </c>
      <c r="AG55" s="107">
        <v>0.64093508020000001</v>
      </c>
      <c r="AH55" s="106">
        <v>0.63930821059999998</v>
      </c>
      <c r="AI55" s="106">
        <v>0.64256608979999996</v>
      </c>
      <c r="AJ55" s="106">
        <v>1.1365277600999999</v>
      </c>
      <c r="AK55" s="106">
        <v>1.0632251721999999</v>
      </c>
      <c r="AL55" s="106">
        <v>1.2148840935</v>
      </c>
      <c r="AM55" s="106">
        <v>0.74988115550000001</v>
      </c>
      <c r="AN55" s="106">
        <v>0.98913365779999995</v>
      </c>
      <c r="AO55" s="106">
        <v>0.92487387600000004</v>
      </c>
      <c r="AP55" s="106">
        <v>1.0578581776</v>
      </c>
      <c r="AQ55" s="106">
        <v>5.7026893299999999E-2</v>
      </c>
      <c r="AR55" s="106">
        <v>1.067400481</v>
      </c>
      <c r="AS55" s="106">
        <v>0.99805312339999996</v>
      </c>
      <c r="AT55" s="106">
        <v>1.1415662756</v>
      </c>
      <c r="AU55" s="104">
        <v>1</v>
      </c>
      <c r="AV55" s="104">
        <v>2</v>
      </c>
      <c r="AW55" s="104">
        <v>3</v>
      </c>
      <c r="AX55" s="104" t="s">
        <v>28</v>
      </c>
      <c r="AY55" s="104" t="s">
        <v>28</v>
      </c>
      <c r="AZ55" s="104" t="s">
        <v>28</v>
      </c>
      <c r="BA55" s="104" t="s">
        <v>28</v>
      </c>
      <c r="BB55" s="104" t="s">
        <v>28</v>
      </c>
      <c r="BC55" s="110" t="s">
        <v>228</v>
      </c>
      <c r="BD55" s="111">
        <v>533555.79579999996</v>
      </c>
      <c r="BE55" s="111">
        <v>574943.33888000005</v>
      </c>
      <c r="BF55" s="111">
        <v>594723.66093999997</v>
      </c>
    </row>
    <row r="56" spans="1:93" x14ac:dyDescent="0.3">
      <c r="A56" s="10"/>
      <c r="B56" t="s">
        <v>81</v>
      </c>
      <c r="C56" s="104">
        <v>466739.11768000002</v>
      </c>
      <c r="D56" s="118">
        <v>8688</v>
      </c>
      <c r="E56" s="116">
        <v>0.54508603160000002</v>
      </c>
      <c r="F56" s="106">
        <v>0.50973879700000002</v>
      </c>
      <c r="G56" s="106">
        <v>0.58288437849999997</v>
      </c>
      <c r="H56" s="106">
        <v>0.58182336619999997</v>
      </c>
      <c r="I56" s="107">
        <v>0.53722274130000003</v>
      </c>
      <c r="J56" s="106">
        <v>0.53568372740000003</v>
      </c>
      <c r="K56" s="106">
        <v>0.53876617689999995</v>
      </c>
      <c r="L56" s="106">
        <v>1.0190173637</v>
      </c>
      <c r="M56" s="106">
        <v>0.95293706850000004</v>
      </c>
      <c r="N56" s="106">
        <v>1.0896799187999999</v>
      </c>
      <c r="O56" s="118">
        <v>501899.61356999999</v>
      </c>
      <c r="P56" s="118">
        <v>8546</v>
      </c>
      <c r="Q56" s="116">
        <v>0.58425436890000004</v>
      </c>
      <c r="R56" s="106">
        <v>0.5465348512</v>
      </c>
      <c r="S56" s="106">
        <v>0.62457712769999996</v>
      </c>
      <c r="T56" s="106">
        <v>4.1727350000000002E-4</v>
      </c>
      <c r="U56" s="107">
        <v>0.58729184830000003</v>
      </c>
      <c r="V56" s="106">
        <v>0.58566931720000004</v>
      </c>
      <c r="W56" s="106">
        <v>0.58891887440000001</v>
      </c>
      <c r="X56" s="106">
        <v>1.1276798594999999</v>
      </c>
      <c r="Y56" s="106">
        <v>1.0548767403999999</v>
      </c>
      <c r="Z56" s="106">
        <v>1.205507541</v>
      </c>
      <c r="AA56" s="118">
        <v>568194.53205000004</v>
      </c>
      <c r="AB56" s="118">
        <v>8419</v>
      </c>
      <c r="AC56" s="116">
        <v>0.67443021250000001</v>
      </c>
      <c r="AD56" s="106">
        <v>0.63070720879999997</v>
      </c>
      <c r="AE56" s="106">
        <v>0.7211842598</v>
      </c>
      <c r="AF56" s="106">
        <v>3.2172793000000003E-8</v>
      </c>
      <c r="AG56" s="107">
        <v>0.67489551260000002</v>
      </c>
      <c r="AH56" s="106">
        <v>0.6731429578</v>
      </c>
      <c r="AI56" s="106">
        <v>0.6766526303</v>
      </c>
      <c r="AJ56" s="106">
        <v>1.2081446852</v>
      </c>
      <c r="AK56" s="106">
        <v>1.1298212152</v>
      </c>
      <c r="AL56" s="106">
        <v>1.2918978338</v>
      </c>
      <c r="AM56" s="106">
        <v>2.8566300000000001E-5</v>
      </c>
      <c r="AN56" s="106">
        <v>1.1543434647999999</v>
      </c>
      <c r="AO56" s="106">
        <v>1.0792917907999999</v>
      </c>
      <c r="AP56" s="106">
        <v>1.2346140739</v>
      </c>
      <c r="AQ56" s="106">
        <v>4.3112618999999998E-2</v>
      </c>
      <c r="AR56" s="106">
        <v>1.0718571657</v>
      </c>
      <c r="AS56" s="106">
        <v>1.0021518485000001</v>
      </c>
      <c r="AT56" s="106">
        <v>1.1464108811</v>
      </c>
      <c r="AU56" s="104" t="s">
        <v>28</v>
      </c>
      <c r="AV56" s="104">
        <v>2</v>
      </c>
      <c r="AW56" s="104">
        <v>3</v>
      </c>
      <c r="AX56" s="104" t="s">
        <v>28</v>
      </c>
      <c r="AY56" s="104" t="s">
        <v>227</v>
      </c>
      <c r="AZ56" s="104" t="s">
        <v>28</v>
      </c>
      <c r="BA56" s="104" t="s">
        <v>28</v>
      </c>
      <c r="BB56" s="104" t="s">
        <v>28</v>
      </c>
      <c r="BC56" s="110" t="s">
        <v>428</v>
      </c>
      <c r="BD56" s="111">
        <v>466739.11768000002</v>
      </c>
      <c r="BE56" s="111">
        <v>501899.61356999999</v>
      </c>
      <c r="BF56" s="111">
        <v>568194.53205000004</v>
      </c>
    </row>
    <row r="57" spans="1:93" x14ac:dyDescent="0.3">
      <c r="A57" s="10"/>
      <c r="B57" t="s">
        <v>82</v>
      </c>
      <c r="C57" s="104">
        <v>295082.09175999998</v>
      </c>
      <c r="D57" s="118">
        <v>6409</v>
      </c>
      <c r="E57" s="116">
        <v>0.48699822479999999</v>
      </c>
      <c r="F57" s="106">
        <v>0.45499654109999998</v>
      </c>
      <c r="G57" s="106">
        <v>0.52125071190000005</v>
      </c>
      <c r="H57" s="106">
        <v>6.8090086999999999E-3</v>
      </c>
      <c r="I57" s="107">
        <v>0.46041830509999998</v>
      </c>
      <c r="J57" s="106">
        <v>0.45876007050000001</v>
      </c>
      <c r="K57" s="106">
        <v>0.46208253370000002</v>
      </c>
      <c r="L57" s="106">
        <v>0.91042444379999998</v>
      </c>
      <c r="M57" s="106">
        <v>0.85059852739999997</v>
      </c>
      <c r="N57" s="106">
        <v>0.97445815059999996</v>
      </c>
      <c r="O57" s="118">
        <v>345952.34276000003</v>
      </c>
      <c r="P57" s="118">
        <v>6865</v>
      </c>
      <c r="Q57" s="116">
        <v>0.52378049609999999</v>
      </c>
      <c r="R57" s="106">
        <v>0.48953341099999997</v>
      </c>
      <c r="S57" s="106">
        <v>0.56042346030000001</v>
      </c>
      <c r="T57" s="106">
        <v>0.75208285850000001</v>
      </c>
      <c r="U57" s="107">
        <v>0.50393640610000001</v>
      </c>
      <c r="V57" s="106">
        <v>0.50225994949999997</v>
      </c>
      <c r="W57" s="106">
        <v>0.50561845829999996</v>
      </c>
      <c r="X57" s="106">
        <v>1.0109581506</v>
      </c>
      <c r="Y57" s="106">
        <v>0.94485723600000004</v>
      </c>
      <c r="Z57" s="106">
        <v>1.0816833943999999</v>
      </c>
      <c r="AA57" s="118">
        <v>385755.50248999998</v>
      </c>
      <c r="AB57" s="118">
        <v>6868</v>
      </c>
      <c r="AC57" s="116">
        <v>0.56248874400000004</v>
      </c>
      <c r="AD57" s="106">
        <v>0.52595096180000001</v>
      </c>
      <c r="AE57" s="106">
        <v>0.60156480379999999</v>
      </c>
      <c r="AF57" s="106">
        <v>0.82473668739999995</v>
      </c>
      <c r="AG57" s="107">
        <v>0.5616707957</v>
      </c>
      <c r="AH57" s="106">
        <v>0.55990113990000001</v>
      </c>
      <c r="AI57" s="106">
        <v>0.56344604480000005</v>
      </c>
      <c r="AJ57" s="106">
        <v>1.0076176510999999</v>
      </c>
      <c r="AK57" s="106">
        <v>0.94216547149999996</v>
      </c>
      <c r="AL57" s="106">
        <v>1.0776167897</v>
      </c>
      <c r="AM57" s="106">
        <v>4.0566906999999999E-2</v>
      </c>
      <c r="AN57" s="106">
        <v>1.0739016594999999</v>
      </c>
      <c r="AO57" s="106">
        <v>1.0030672036999999</v>
      </c>
      <c r="AP57" s="106">
        <v>1.1497382925999999</v>
      </c>
      <c r="AQ57" s="106">
        <v>3.8697760499999997E-2</v>
      </c>
      <c r="AR57" s="106">
        <v>1.0755285532000001</v>
      </c>
      <c r="AS57" s="106">
        <v>1.003790524</v>
      </c>
      <c r="AT57" s="106">
        <v>1.1523934935</v>
      </c>
      <c r="AU57" s="104" t="s">
        <v>28</v>
      </c>
      <c r="AV57" s="104" t="s">
        <v>28</v>
      </c>
      <c r="AW57" s="104" t="s">
        <v>28</v>
      </c>
      <c r="AX57" s="104" t="s">
        <v>28</v>
      </c>
      <c r="AY57" s="104" t="s">
        <v>28</v>
      </c>
      <c r="AZ57" s="104" t="s">
        <v>28</v>
      </c>
      <c r="BA57" s="104" t="s">
        <v>28</v>
      </c>
      <c r="BB57" s="104" t="s">
        <v>28</v>
      </c>
      <c r="BC57" s="110" t="s">
        <v>28</v>
      </c>
      <c r="BD57" s="111">
        <v>295082.09175999998</v>
      </c>
      <c r="BE57" s="111">
        <v>345952.34276000003</v>
      </c>
      <c r="BF57" s="111">
        <v>385755.50248999998</v>
      </c>
    </row>
    <row r="58" spans="1:93" x14ac:dyDescent="0.3">
      <c r="A58" s="10"/>
      <c r="B58" t="s">
        <v>86</v>
      </c>
      <c r="C58" s="104">
        <v>185601.59023</v>
      </c>
      <c r="D58" s="118">
        <v>4311</v>
      </c>
      <c r="E58" s="116">
        <v>0.43187775070000001</v>
      </c>
      <c r="F58" s="106">
        <v>0.4037787464</v>
      </c>
      <c r="G58" s="106">
        <v>0.4619321676</v>
      </c>
      <c r="H58" s="106">
        <v>4.5627559999999999E-10</v>
      </c>
      <c r="I58" s="107">
        <v>0.43053024870000001</v>
      </c>
      <c r="J58" s="106">
        <v>0.42857602900000002</v>
      </c>
      <c r="K58" s="106">
        <v>0.43249337929999998</v>
      </c>
      <c r="L58" s="106">
        <v>0.80737883830000001</v>
      </c>
      <c r="M58" s="106">
        <v>0.75484883089999999</v>
      </c>
      <c r="N58" s="106">
        <v>0.86356441429999997</v>
      </c>
      <c r="O58" s="118">
        <v>158863.55025</v>
      </c>
      <c r="P58" s="118">
        <v>4176</v>
      </c>
      <c r="Q58" s="116">
        <v>0.37577240420000002</v>
      </c>
      <c r="R58" s="106">
        <v>0.3513162313</v>
      </c>
      <c r="S58" s="106">
        <v>0.40193104429999998</v>
      </c>
      <c r="T58" s="106">
        <v>8.4078159999999998E-21</v>
      </c>
      <c r="U58" s="107">
        <v>0.38042037890000002</v>
      </c>
      <c r="V58" s="106">
        <v>0.37855428990000001</v>
      </c>
      <c r="W58" s="106">
        <v>0.3822956669</v>
      </c>
      <c r="X58" s="106">
        <v>0.72528507180000001</v>
      </c>
      <c r="Y58" s="106">
        <v>0.67808177290000005</v>
      </c>
      <c r="Z58" s="106">
        <v>0.77577433340000002</v>
      </c>
      <c r="AA58" s="118">
        <v>196116.72167</v>
      </c>
      <c r="AB58" s="118">
        <v>3972</v>
      </c>
      <c r="AC58" s="116">
        <v>0.49009510989999999</v>
      </c>
      <c r="AD58" s="106">
        <v>0.45836577649999999</v>
      </c>
      <c r="AE58" s="106">
        <v>0.52402083470000005</v>
      </c>
      <c r="AF58" s="106">
        <v>1.3777139999999999E-4</v>
      </c>
      <c r="AG58" s="107">
        <v>0.49374804039999998</v>
      </c>
      <c r="AH58" s="106">
        <v>0.49156764400000003</v>
      </c>
      <c r="AI58" s="106">
        <v>0.49593810830000001</v>
      </c>
      <c r="AJ58" s="106">
        <v>0.87793487199999998</v>
      </c>
      <c r="AK58" s="106">
        <v>0.82109633650000002</v>
      </c>
      <c r="AL58" s="106">
        <v>0.93870792650000001</v>
      </c>
      <c r="AM58" s="106">
        <v>1.4569659999999999E-14</v>
      </c>
      <c r="AN58" s="106">
        <v>1.3042339046</v>
      </c>
      <c r="AO58" s="106">
        <v>1.2188757380999999</v>
      </c>
      <c r="AP58" s="106">
        <v>1.3955697244</v>
      </c>
      <c r="AQ58" s="106">
        <v>6.0846500000000001E-5</v>
      </c>
      <c r="AR58" s="106">
        <v>0.87008975</v>
      </c>
      <c r="AS58" s="106">
        <v>0.81287014489999998</v>
      </c>
      <c r="AT58" s="106">
        <v>0.93133716119999999</v>
      </c>
      <c r="AU58" s="104">
        <v>1</v>
      </c>
      <c r="AV58" s="104">
        <v>2</v>
      </c>
      <c r="AW58" s="104">
        <v>3</v>
      </c>
      <c r="AX58" s="104" t="s">
        <v>226</v>
      </c>
      <c r="AY58" s="104" t="s">
        <v>227</v>
      </c>
      <c r="AZ58" s="104" t="s">
        <v>28</v>
      </c>
      <c r="BA58" s="104" t="s">
        <v>28</v>
      </c>
      <c r="BB58" s="104" t="s">
        <v>28</v>
      </c>
      <c r="BC58" s="110" t="s">
        <v>424</v>
      </c>
      <c r="BD58" s="111">
        <v>185601.59023</v>
      </c>
      <c r="BE58" s="111">
        <v>158863.55025</v>
      </c>
      <c r="BF58" s="111">
        <v>196116.72167</v>
      </c>
    </row>
    <row r="59" spans="1:93" x14ac:dyDescent="0.3">
      <c r="A59" s="10"/>
      <c r="B59" t="s">
        <v>89</v>
      </c>
      <c r="C59" s="104">
        <v>183300.73834000001</v>
      </c>
      <c r="D59" s="118">
        <v>4811</v>
      </c>
      <c r="E59" s="116">
        <v>0.37806348499999998</v>
      </c>
      <c r="F59" s="106">
        <v>0.353498437</v>
      </c>
      <c r="G59" s="106">
        <v>0.40433558889999999</v>
      </c>
      <c r="H59" s="106">
        <v>4.3041710000000004E-24</v>
      </c>
      <c r="I59" s="107">
        <v>0.38100340539999999</v>
      </c>
      <c r="J59" s="106">
        <v>0.37926319749999998</v>
      </c>
      <c r="K59" s="106">
        <v>0.38275159809999998</v>
      </c>
      <c r="L59" s="106">
        <v>0.7067751391</v>
      </c>
      <c r="M59" s="106">
        <v>0.66085172690000005</v>
      </c>
      <c r="N59" s="106">
        <v>0.75588982650000003</v>
      </c>
      <c r="O59" s="118">
        <v>199093.67155999999</v>
      </c>
      <c r="P59" s="118">
        <v>4558</v>
      </c>
      <c r="Q59" s="116">
        <v>0.43572877789999997</v>
      </c>
      <c r="R59" s="106">
        <v>0.40753732240000001</v>
      </c>
      <c r="S59" s="106">
        <v>0.46587038159999999</v>
      </c>
      <c r="T59" s="106">
        <v>3.8987765999999998E-7</v>
      </c>
      <c r="U59" s="107">
        <v>0.43680050799999998</v>
      </c>
      <c r="V59" s="106">
        <v>0.43488603609999998</v>
      </c>
      <c r="W59" s="106">
        <v>0.43872340799999998</v>
      </c>
      <c r="X59" s="106">
        <v>0.84100794649999999</v>
      </c>
      <c r="Y59" s="106">
        <v>0.78659511150000005</v>
      </c>
      <c r="Z59" s="106">
        <v>0.89918479750000002</v>
      </c>
      <c r="AA59" s="118">
        <v>186214.39293999999</v>
      </c>
      <c r="AB59" s="118">
        <v>4299</v>
      </c>
      <c r="AC59" s="116">
        <v>0.42351399010000002</v>
      </c>
      <c r="AD59" s="106">
        <v>0.39613011129999998</v>
      </c>
      <c r="AE59" s="106">
        <v>0.45279087540000001</v>
      </c>
      <c r="AF59" s="106">
        <v>5.5647319999999996E-16</v>
      </c>
      <c r="AG59" s="107">
        <v>0.4331574621</v>
      </c>
      <c r="AH59" s="106">
        <v>0.43119454759999998</v>
      </c>
      <c r="AI59" s="106">
        <v>0.43512931220000001</v>
      </c>
      <c r="AJ59" s="106">
        <v>0.75866437600000003</v>
      </c>
      <c r="AK59" s="106">
        <v>0.7096100971</v>
      </c>
      <c r="AL59" s="106">
        <v>0.81110970339999999</v>
      </c>
      <c r="AM59" s="106">
        <v>0.406889471</v>
      </c>
      <c r="AN59" s="106">
        <v>0.97196699330000003</v>
      </c>
      <c r="AO59" s="106">
        <v>0.90880347380000004</v>
      </c>
      <c r="AP59" s="106">
        <v>1.0395204941</v>
      </c>
      <c r="AQ59" s="106">
        <v>3.7850299999999999E-5</v>
      </c>
      <c r="AR59" s="106">
        <v>1.1525280678000001</v>
      </c>
      <c r="AS59" s="106">
        <v>1.0772693132</v>
      </c>
      <c r="AT59" s="106">
        <v>1.2330444493999999</v>
      </c>
      <c r="AU59" s="104">
        <v>1</v>
      </c>
      <c r="AV59" s="104">
        <v>2</v>
      </c>
      <c r="AW59" s="104">
        <v>3</v>
      </c>
      <c r="AX59" s="104" t="s">
        <v>226</v>
      </c>
      <c r="AY59" s="104" t="s">
        <v>28</v>
      </c>
      <c r="AZ59" s="104" t="s">
        <v>28</v>
      </c>
      <c r="BA59" s="104" t="s">
        <v>28</v>
      </c>
      <c r="BB59" s="104" t="s">
        <v>28</v>
      </c>
      <c r="BC59" s="110" t="s">
        <v>421</v>
      </c>
      <c r="BD59" s="111">
        <v>183300.73834000001</v>
      </c>
      <c r="BE59" s="111">
        <v>199093.67155999999</v>
      </c>
      <c r="BF59" s="111">
        <v>186214.39293999999</v>
      </c>
    </row>
    <row r="60" spans="1:93" x14ac:dyDescent="0.3">
      <c r="A60" s="10"/>
      <c r="B60" t="s">
        <v>87</v>
      </c>
      <c r="C60" s="104">
        <v>472143.36684999999</v>
      </c>
      <c r="D60" s="118">
        <v>9622</v>
      </c>
      <c r="E60" s="116">
        <v>0.48116941009999997</v>
      </c>
      <c r="F60" s="106">
        <v>0.4500382013</v>
      </c>
      <c r="G60" s="106">
        <v>0.51445410749999998</v>
      </c>
      <c r="H60" s="106">
        <v>1.9174918E-3</v>
      </c>
      <c r="I60" s="107">
        <v>0.49069150579999998</v>
      </c>
      <c r="J60" s="106">
        <v>0.48929384930000003</v>
      </c>
      <c r="K60" s="106">
        <v>0.49209315460000003</v>
      </c>
      <c r="L60" s="106">
        <v>0.89952769889999995</v>
      </c>
      <c r="M60" s="106">
        <v>0.84132910189999999</v>
      </c>
      <c r="N60" s="106">
        <v>0.96175216009999998</v>
      </c>
      <c r="O60" s="118">
        <v>476452.33601999999</v>
      </c>
      <c r="P60" s="118">
        <v>9704</v>
      </c>
      <c r="Q60" s="116">
        <v>0.48294283329999999</v>
      </c>
      <c r="R60" s="106">
        <v>0.4517508234</v>
      </c>
      <c r="S60" s="106">
        <v>0.5162885559</v>
      </c>
      <c r="T60" s="106">
        <v>3.9117282500000003E-2</v>
      </c>
      <c r="U60" s="107">
        <v>0.49098550699999999</v>
      </c>
      <c r="V60" s="106">
        <v>0.48959334240000002</v>
      </c>
      <c r="W60" s="106">
        <v>0.49238163029999998</v>
      </c>
      <c r="X60" s="106">
        <v>0.93213664360000004</v>
      </c>
      <c r="Y60" s="106">
        <v>0.8719323846</v>
      </c>
      <c r="Z60" s="106">
        <v>0.99649782210000004</v>
      </c>
      <c r="AA60" s="118">
        <v>566351.10270000005</v>
      </c>
      <c r="AB60" s="118">
        <v>9901</v>
      </c>
      <c r="AC60" s="116">
        <v>0.56972434559999996</v>
      </c>
      <c r="AD60" s="106">
        <v>0.53290199159999996</v>
      </c>
      <c r="AE60" s="106">
        <v>0.60909104309999995</v>
      </c>
      <c r="AF60" s="106">
        <v>0.55014340250000004</v>
      </c>
      <c r="AG60" s="107">
        <v>0.57201404170000003</v>
      </c>
      <c r="AH60" s="106">
        <v>0.5705262351</v>
      </c>
      <c r="AI60" s="106">
        <v>0.57350572820000001</v>
      </c>
      <c r="AJ60" s="106">
        <v>1.0205791902000001</v>
      </c>
      <c r="AK60" s="106">
        <v>0.95461724120000002</v>
      </c>
      <c r="AL60" s="106">
        <v>1.0910989646</v>
      </c>
      <c r="AM60" s="106">
        <v>1.3584373999999999E-6</v>
      </c>
      <c r="AN60" s="106">
        <v>1.179693136</v>
      </c>
      <c r="AO60" s="106">
        <v>1.1031942487999999</v>
      </c>
      <c r="AP60" s="106">
        <v>1.2614966916000001</v>
      </c>
      <c r="AQ60" s="106">
        <v>0.91444337710000001</v>
      </c>
      <c r="AR60" s="106">
        <v>1.0036856526</v>
      </c>
      <c r="AS60" s="106">
        <v>0.93853473679999999</v>
      </c>
      <c r="AT60" s="106">
        <v>1.0733591946000001</v>
      </c>
      <c r="AU60" s="104">
        <v>1</v>
      </c>
      <c r="AV60" s="104" t="s">
        <v>28</v>
      </c>
      <c r="AW60" s="104" t="s">
        <v>28</v>
      </c>
      <c r="AX60" s="104" t="s">
        <v>28</v>
      </c>
      <c r="AY60" s="104" t="s">
        <v>227</v>
      </c>
      <c r="AZ60" s="104" t="s">
        <v>28</v>
      </c>
      <c r="BA60" s="104" t="s">
        <v>28</v>
      </c>
      <c r="BB60" s="104" t="s">
        <v>28</v>
      </c>
      <c r="BC60" s="110" t="s">
        <v>430</v>
      </c>
      <c r="BD60" s="111">
        <v>472143.36684999999</v>
      </c>
      <c r="BE60" s="111">
        <v>476452.33601999999</v>
      </c>
      <c r="BF60" s="111">
        <v>566351.10270000005</v>
      </c>
    </row>
    <row r="61" spans="1:93" x14ac:dyDescent="0.3">
      <c r="A61" s="10"/>
      <c r="B61" t="s">
        <v>85</v>
      </c>
      <c r="C61" s="104">
        <v>498493.68015999999</v>
      </c>
      <c r="D61" s="118">
        <v>11023</v>
      </c>
      <c r="E61" s="116">
        <v>0.46152899409999998</v>
      </c>
      <c r="F61" s="106">
        <v>0.43173898329999999</v>
      </c>
      <c r="G61" s="106">
        <v>0.49337451710000002</v>
      </c>
      <c r="H61" s="106">
        <v>1.4610700000000001E-5</v>
      </c>
      <c r="I61" s="107">
        <v>0.45223049999999998</v>
      </c>
      <c r="J61" s="106">
        <v>0.45097685250000002</v>
      </c>
      <c r="K61" s="106">
        <v>0.45348763250000002</v>
      </c>
      <c r="L61" s="106">
        <v>0.86281069700000002</v>
      </c>
      <c r="M61" s="106">
        <v>0.80711941799999998</v>
      </c>
      <c r="N61" s="106">
        <v>0.92234467689999999</v>
      </c>
      <c r="O61" s="118">
        <v>538567.34071000002</v>
      </c>
      <c r="P61" s="118">
        <v>10453</v>
      </c>
      <c r="Q61" s="116">
        <v>0.51213069509999998</v>
      </c>
      <c r="R61" s="106">
        <v>0.47905227449999999</v>
      </c>
      <c r="S61" s="106">
        <v>0.54749317099999995</v>
      </c>
      <c r="T61" s="106">
        <v>0.73360215409999996</v>
      </c>
      <c r="U61" s="107">
        <v>0.51522753340000005</v>
      </c>
      <c r="V61" s="106">
        <v>0.51385334169999997</v>
      </c>
      <c r="W61" s="106">
        <v>0.51660540020000001</v>
      </c>
      <c r="X61" s="106">
        <v>0.98847266020000002</v>
      </c>
      <c r="Y61" s="106">
        <v>0.92462740600000004</v>
      </c>
      <c r="Z61" s="106">
        <v>1.0567264107000001</v>
      </c>
      <c r="AA61" s="118">
        <v>503593.73116999998</v>
      </c>
      <c r="AB61" s="118">
        <v>10006</v>
      </c>
      <c r="AC61" s="116">
        <v>0.49084211639999997</v>
      </c>
      <c r="AD61" s="106">
        <v>0.45914971970000001</v>
      </c>
      <c r="AE61" s="106">
        <v>0.52472205220000001</v>
      </c>
      <c r="AF61" s="106">
        <v>1.5807810000000001E-4</v>
      </c>
      <c r="AG61" s="107">
        <v>0.50329175609999999</v>
      </c>
      <c r="AH61" s="106">
        <v>0.50190363250000003</v>
      </c>
      <c r="AI61" s="106">
        <v>0.50468371889999997</v>
      </c>
      <c r="AJ61" s="106">
        <v>0.87927302659999995</v>
      </c>
      <c r="AK61" s="106">
        <v>0.82250065809999995</v>
      </c>
      <c r="AL61" s="106">
        <v>0.93996405689999996</v>
      </c>
      <c r="AM61" s="106">
        <v>0.2140893777</v>
      </c>
      <c r="AN61" s="106">
        <v>0.95843135570000004</v>
      </c>
      <c r="AO61" s="106">
        <v>0.89633908009999996</v>
      </c>
      <c r="AP61" s="106">
        <v>1.0248249619000001</v>
      </c>
      <c r="AQ61" s="106">
        <v>2.3234102999999998E-3</v>
      </c>
      <c r="AR61" s="106">
        <v>1.1096392677</v>
      </c>
      <c r="AS61" s="106">
        <v>1.0377768851</v>
      </c>
      <c r="AT61" s="106">
        <v>1.1864778665</v>
      </c>
      <c r="AU61" s="104">
        <v>1</v>
      </c>
      <c r="AV61" s="104" t="s">
        <v>28</v>
      </c>
      <c r="AW61" s="104">
        <v>3</v>
      </c>
      <c r="AX61" s="104" t="s">
        <v>226</v>
      </c>
      <c r="AY61" s="104" t="s">
        <v>28</v>
      </c>
      <c r="AZ61" s="104" t="s">
        <v>28</v>
      </c>
      <c r="BA61" s="104" t="s">
        <v>28</v>
      </c>
      <c r="BB61" s="104" t="s">
        <v>28</v>
      </c>
      <c r="BC61" s="110" t="s">
        <v>437</v>
      </c>
      <c r="BD61" s="111">
        <v>498493.68015999999</v>
      </c>
      <c r="BE61" s="111">
        <v>538567.34071000002</v>
      </c>
      <c r="BF61" s="111">
        <v>503593.73116999998</v>
      </c>
    </row>
    <row r="62" spans="1:93" x14ac:dyDescent="0.3">
      <c r="A62" s="10"/>
      <c r="B62" t="s">
        <v>88</v>
      </c>
      <c r="C62" s="104">
        <v>510683.79879999999</v>
      </c>
      <c r="D62" s="118">
        <v>9013</v>
      </c>
      <c r="E62" s="116">
        <v>0.55687595410000001</v>
      </c>
      <c r="F62" s="106">
        <v>0.52096454650000001</v>
      </c>
      <c r="G62" s="106">
        <v>0.59526282610000003</v>
      </c>
      <c r="H62" s="106">
        <v>0.23677952799999999</v>
      </c>
      <c r="I62" s="107">
        <v>0.56660800929999999</v>
      </c>
      <c r="J62" s="106">
        <v>0.56505612500000002</v>
      </c>
      <c r="K62" s="106">
        <v>0.56816415570000001</v>
      </c>
      <c r="L62" s="106">
        <v>1.0410581701999999</v>
      </c>
      <c r="M62" s="106">
        <v>0.97392317539999995</v>
      </c>
      <c r="N62" s="106">
        <v>1.1128209504</v>
      </c>
      <c r="O62" s="118">
        <v>446547.79037</v>
      </c>
      <c r="P62" s="118">
        <v>8494</v>
      </c>
      <c r="Q62" s="116">
        <v>0.51504007650000005</v>
      </c>
      <c r="R62" s="106">
        <v>0.48180997190000002</v>
      </c>
      <c r="S62" s="106">
        <v>0.55056203859999997</v>
      </c>
      <c r="T62" s="106">
        <v>0.86167031810000005</v>
      </c>
      <c r="U62" s="107">
        <v>0.52572143910000002</v>
      </c>
      <c r="V62" s="106">
        <v>0.52418174989999999</v>
      </c>
      <c r="W62" s="106">
        <v>0.52726565089999999</v>
      </c>
      <c r="X62" s="106">
        <v>0.99408810950000004</v>
      </c>
      <c r="Y62" s="106">
        <v>0.92995008739999996</v>
      </c>
      <c r="Z62" s="106">
        <v>1.0626496872</v>
      </c>
      <c r="AA62" s="118">
        <v>467900.01941000001</v>
      </c>
      <c r="AB62" s="118">
        <v>7984</v>
      </c>
      <c r="AC62" s="116">
        <v>0.57690303389999997</v>
      </c>
      <c r="AD62" s="106">
        <v>0.53968631089999997</v>
      </c>
      <c r="AE62" s="106">
        <v>0.61668621899999998</v>
      </c>
      <c r="AF62" s="106">
        <v>0.33368371860000001</v>
      </c>
      <c r="AG62" s="107">
        <v>0.58604711850000002</v>
      </c>
      <c r="AH62" s="106">
        <v>0.58437031549999996</v>
      </c>
      <c r="AI62" s="106">
        <v>0.58772873299999995</v>
      </c>
      <c r="AJ62" s="106">
        <v>1.0334387775</v>
      </c>
      <c r="AK62" s="106">
        <v>0.96677037320000003</v>
      </c>
      <c r="AL62" s="106">
        <v>1.1047046294</v>
      </c>
      <c r="AM62" s="106">
        <v>8.8122199999999997E-4</v>
      </c>
      <c r="AN62" s="106">
        <v>1.1201129004000001</v>
      </c>
      <c r="AO62" s="106">
        <v>1.0476879995999999</v>
      </c>
      <c r="AP62" s="106">
        <v>1.1975444123000001</v>
      </c>
      <c r="AQ62" s="106">
        <v>2.1969053799999999E-2</v>
      </c>
      <c r="AR62" s="106">
        <v>0.92487397360000001</v>
      </c>
      <c r="AS62" s="106">
        <v>0.86509689329999995</v>
      </c>
      <c r="AT62" s="106">
        <v>0.98878157310000003</v>
      </c>
      <c r="AU62" s="104" t="s">
        <v>28</v>
      </c>
      <c r="AV62" s="104" t="s">
        <v>28</v>
      </c>
      <c r="AW62" s="104" t="s">
        <v>28</v>
      </c>
      <c r="AX62" s="104" t="s">
        <v>28</v>
      </c>
      <c r="AY62" s="104" t="s">
        <v>227</v>
      </c>
      <c r="AZ62" s="104" t="s">
        <v>28</v>
      </c>
      <c r="BA62" s="104" t="s">
        <v>28</v>
      </c>
      <c r="BB62" s="104" t="s">
        <v>28</v>
      </c>
      <c r="BC62" s="110" t="s">
        <v>431</v>
      </c>
      <c r="BD62" s="111">
        <v>510683.79879999999</v>
      </c>
      <c r="BE62" s="111">
        <v>446547.79037</v>
      </c>
      <c r="BF62" s="111">
        <v>467900.01941000001</v>
      </c>
    </row>
    <row r="63" spans="1:93" x14ac:dyDescent="0.3">
      <c r="A63" s="10"/>
      <c r="B63" t="s">
        <v>90</v>
      </c>
      <c r="C63" s="104">
        <v>312135.33781</v>
      </c>
      <c r="D63" s="118">
        <v>7639</v>
      </c>
      <c r="E63" s="116">
        <v>0.40933604260000001</v>
      </c>
      <c r="F63" s="106">
        <v>0.38286339149999998</v>
      </c>
      <c r="G63" s="106">
        <v>0.4376391147</v>
      </c>
      <c r="H63" s="106">
        <v>4.3700150000000001E-15</v>
      </c>
      <c r="I63" s="107">
        <v>0.4086075898</v>
      </c>
      <c r="J63" s="106">
        <v>0.40717664949999999</v>
      </c>
      <c r="K63" s="106">
        <v>0.41004355869999998</v>
      </c>
      <c r="L63" s="106">
        <v>0.76523798220000006</v>
      </c>
      <c r="M63" s="106">
        <v>0.71574837970000005</v>
      </c>
      <c r="N63" s="106">
        <v>0.81814948669999998</v>
      </c>
      <c r="O63" s="118">
        <v>272616.2352</v>
      </c>
      <c r="P63" s="118">
        <v>7778</v>
      </c>
      <c r="Q63" s="116">
        <v>0.35358728579999998</v>
      </c>
      <c r="R63" s="106">
        <v>0.33073367409999999</v>
      </c>
      <c r="S63" s="106">
        <v>0.37802007609999999</v>
      </c>
      <c r="T63" s="106">
        <v>3.7836259999999999E-29</v>
      </c>
      <c r="U63" s="107">
        <v>0.3504965739</v>
      </c>
      <c r="V63" s="106">
        <v>0.34918334290000003</v>
      </c>
      <c r="W63" s="106">
        <v>0.3518147438</v>
      </c>
      <c r="X63" s="106">
        <v>0.68246517610000001</v>
      </c>
      <c r="Y63" s="106">
        <v>0.63835500940000001</v>
      </c>
      <c r="Z63" s="106">
        <v>0.72962334390000005</v>
      </c>
      <c r="AA63" s="118">
        <v>345522.28473000001</v>
      </c>
      <c r="AB63" s="118">
        <v>7936</v>
      </c>
      <c r="AC63" s="116">
        <v>0.4386353643</v>
      </c>
      <c r="AD63" s="106">
        <v>0.41027900150000002</v>
      </c>
      <c r="AE63" s="106">
        <v>0.46895157230000001</v>
      </c>
      <c r="AF63" s="106">
        <v>1.536187E-12</v>
      </c>
      <c r="AG63" s="107">
        <v>0.43538594349999998</v>
      </c>
      <c r="AH63" s="106">
        <v>0.43393663570000002</v>
      </c>
      <c r="AI63" s="106">
        <v>0.4368400918</v>
      </c>
      <c r="AJ63" s="106">
        <v>0.7857521421</v>
      </c>
      <c r="AK63" s="106">
        <v>0.73495579820000001</v>
      </c>
      <c r="AL63" s="106">
        <v>0.84005926659999997</v>
      </c>
      <c r="AM63" s="106">
        <v>3.074975E-10</v>
      </c>
      <c r="AN63" s="106">
        <v>1.2405292326999999</v>
      </c>
      <c r="AO63" s="106">
        <v>1.1600107139</v>
      </c>
      <c r="AP63" s="106">
        <v>1.3266366929</v>
      </c>
      <c r="AQ63" s="106">
        <v>1.9165899999999999E-5</v>
      </c>
      <c r="AR63" s="106">
        <v>0.86380687020000002</v>
      </c>
      <c r="AS63" s="106">
        <v>0.80772102329999995</v>
      </c>
      <c r="AT63" s="106">
        <v>0.92378715850000004</v>
      </c>
      <c r="AU63" s="104">
        <v>1</v>
      </c>
      <c r="AV63" s="104">
        <v>2</v>
      </c>
      <c r="AW63" s="104">
        <v>3</v>
      </c>
      <c r="AX63" s="104" t="s">
        <v>226</v>
      </c>
      <c r="AY63" s="104" t="s">
        <v>227</v>
      </c>
      <c r="AZ63" s="104" t="s">
        <v>28</v>
      </c>
      <c r="BA63" s="104" t="s">
        <v>28</v>
      </c>
      <c r="BB63" s="104" t="s">
        <v>28</v>
      </c>
      <c r="BC63" s="110" t="s">
        <v>424</v>
      </c>
      <c r="BD63" s="111">
        <v>312135.33781</v>
      </c>
      <c r="BE63" s="111">
        <v>272616.2352</v>
      </c>
      <c r="BF63" s="111">
        <v>345522.28473000001</v>
      </c>
    </row>
    <row r="64" spans="1:93" x14ac:dyDescent="0.3">
      <c r="A64" s="10"/>
      <c r="B64" t="s">
        <v>93</v>
      </c>
      <c r="C64" s="104">
        <v>288934.86982000002</v>
      </c>
      <c r="D64" s="118">
        <v>4308</v>
      </c>
      <c r="E64" s="116">
        <v>0.68401907260000006</v>
      </c>
      <c r="F64" s="106">
        <v>0.63959310390000002</v>
      </c>
      <c r="G64" s="106">
        <v>0.7315308573</v>
      </c>
      <c r="H64" s="106">
        <v>7.1596600000000004E-13</v>
      </c>
      <c r="I64" s="107">
        <v>0.67069375539999998</v>
      </c>
      <c r="J64" s="106">
        <v>0.66825268199999999</v>
      </c>
      <c r="K64" s="106">
        <v>0.67314374580000003</v>
      </c>
      <c r="L64" s="106">
        <v>1.2787473382000001</v>
      </c>
      <c r="M64" s="106">
        <v>1.1956946990999999</v>
      </c>
      <c r="N64" s="106">
        <v>1.3675687918999999</v>
      </c>
      <c r="O64" s="118">
        <v>208902.14619999999</v>
      </c>
      <c r="P64" s="118">
        <v>4206</v>
      </c>
      <c r="Q64" s="116">
        <v>0.49577259350000003</v>
      </c>
      <c r="R64" s="106">
        <v>0.46369000770000002</v>
      </c>
      <c r="S64" s="106">
        <v>0.53007496480000005</v>
      </c>
      <c r="T64" s="106">
        <v>0.1968050647</v>
      </c>
      <c r="U64" s="107">
        <v>0.49667652449999999</v>
      </c>
      <c r="V64" s="106">
        <v>0.4945512285</v>
      </c>
      <c r="W64" s="106">
        <v>0.49881095380000001</v>
      </c>
      <c r="X64" s="106">
        <v>0.95689959440000005</v>
      </c>
      <c r="Y64" s="106">
        <v>0.89497641880000001</v>
      </c>
      <c r="Z64" s="106">
        <v>1.0231072177</v>
      </c>
      <c r="AA64" s="118">
        <v>209594.02361</v>
      </c>
      <c r="AB64" s="118">
        <v>4066</v>
      </c>
      <c r="AC64" s="116">
        <v>0.51889267510000003</v>
      </c>
      <c r="AD64" s="106">
        <v>0.48532662989999997</v>
      </c>
      <c r="AE64" s="106">
        <v>0.55478020709999998</v>
      </c>
      <c r="AF64" s="106">
        <v>3.2195442400000003E-2</v>
      </c>
      <c r="AG64" s="107">
        <v>0.51547964489999998</v>
      </c>
      <c r="AH64" s="106">
        <v>0.51327752550000005</v>
      </c>
      <c r="AI64" s="106">
        <v>0.51769121200000001</v>
      </c>
      <c r="AJ64" s="106">
        <v>0.92952156649999995</v>
      </c>
      <c r="AK64" s="106">
        <v>0.86939282620000002</v>
      </c>
      <c r="AL64" s="106">
        <v>0.99380891640000002</v>
      </c>
      <c r="AM64" s="106">
        <v>0.1839523576</v>
      </c>
      <c r="AN64" s="106">
        <v>1.0466344486000001</v>
      </c>
      <c r="AO64" s="106">
        <v>0.97857709270000004</v>
      </c>
      <c r="AP64" s="106">
        <v>1.1194250071</v>
      </c>
      <c r="AQ64" s="106">
        <v>9.2229839999999996E-21</v>
      </c>
      <c r="AR64" s="106">
        <v>0.72479352320000001</v>
      </c>
      <c r="AS64" s="106">
        <v>0.67747810909999995</v>
      </c>
      <c r="AT64" s="106">
        <v>0.77541346980000003</v>
      </c>
      <c r="AU64" s="104">
        <v>1</v>
      </c>
      <c r="AV64" s="104" t="s">
        <v>28</v>
      </c>
      <c r="AW64" s="104" t="s">
        <v>28</v>
      </c>
      <c r="AX64" s="104" t="s">
        <v>226</v>
      </c>
      <c r="AY64" s="104" t="s">
        <v>28</v>
      </c>
      <c r="AZ64" s="104" t="s">
        <v>28</v>
      </c>
      <c r="BA64" s="104" t="s">
        <v>28</v>
      </c>
      <c r="BB64" s="104" t="s">
        <v>28</v>
      </c>
      <c r="BC64" s="110" t="s">
        <v>436</v>
      </c>
      <c r="BD64" s="111">
        <v>288934.86982000002</v>
      </c>
      <c r="BE64" s="111">
        <v>208902.14619999999</v>
      </c>
      <c r="BF64" s="111">
        <v>209594.02361</v>
      </c>
    </row>
    <row r="65" spans="1:93" x14ac:dyDescent="0.3">
      <c r="A65" s="10"/>
      <c r="B65" t="s">
        <v>92</v>
      </c>
      <c r="C65" s="104">
        <v>269626.09013000003</v>
      </c>
      <c r="D65" s="118">
        <v>6119</v>
      </c>
      <c r="E65" s="116">
        <v>0.46837853340000002</v>
      </c>
      <c r="F65" s="106">
        <v>0.43796304079999998</v>
      </c>
      <c r="G65" s="106">
        <v>0.50090630970000005</v>
      </c>
      <c r="H65" s="106">
        <v>1.05574E-4</v>
      </c>
      <c r="I65" s="107">
        <v>0.44063750629999998</v>
      </c>
      <c r="J65" s="106">
        <v>0.43897742560000003</v>
      </c>
      <c r="K65" s="106">
        <v>0.44230386500000002</v>
      </c>
      <c r="L65" s="106">
        <v>0.87561564709999995</v>
      </c>
      <c r="M65" s="106">
        <v>0.81875505390000003</v>
      </c>
      <c r="N65" s="106">
        <v>0.93642507350000004</v>
      </c>
      <c r="O65" s="118">
        <v>314043.53628</v>
      </c>
      <c r="P65" s="118">
        <v>6431</v>
      </c>
      <c r="Q65" s="116">
        <v>0.51232111849999995</v>
      </c>
      <c r="R65" s="106">
        <v>0.479245123</v>
      </c>
      <c r="S65" s="106">
        <v>0.54767991559999996</v>
      </c>
      <c r="T65" s="106">
        <v>0.74171964570000004</v>
      </c>
      <c r="U65" s="107">
        <v>0.4883276882</v>
      </c>
      <c r="V65" s="106">
        <v>0.48662276319999997</v>
      </c>
      <c r="W65" s="106">
        <v>0.49003858649999998</v>
      </c>
      <c r="X65" s="106">
        <v>0.98884019990000005</v>
      </c>
      <c r="Y65" s="106">
        <v>0.92499962629999999</v>
      </c>
      <c r="Z65" s="106">
        <v>1.0570868497000001</v>
      </c>
      <c r="AA65" s="118">
        <v>331847.72126999998</v>
      </c>
      <c r="AB65" s="118">
        <v>6013</v>
      </c>
      <c r="AC65" s="116">
        <v>0.56162240549999998</v>
      </c>
      <c r="AD65" s="106">
        <v>0.52536911860000002</v>
      </c>
      <c r="AE65" s="106">
        <v>0.60037736350000004</v>
      </c>
      <c r="AF65" s="106">
        <v>0.85901719359999995</v>
      </c>
      <c r="AG65" s="107">
        <v>0.55188378719999998</v>
      </c>
      <c r="AH65" s="106">
        <v>0.55000927749999995</v>
      </c>
      <c r="AI65" s="106">
        <v>0.55376468560000003</v>
      </c>
      <c r="AJ65" s="106">
        <v>1.0060657303</v>
      </c>
      <c r="AK65" s="106">
        <v>0.94112318319999999</v>
      </c>
      <c r="AL65" s="106">
        <v>1.0754896614</v>
      </c>
      <c r="AM65" s="106">
        <v>7.1339899000000002E-3</v>
      </c>
      <c r="AN65" s="106">
        <v>1.0962312213000001</v>
      </c>
      <c r="AO65" s="106">
        <v>1.0252615387999999</v>
      </c>
      <c r="AP65" s="106">
        <v>1.1721134998</v>
      </c>
      <c r="AQ65" s="106">
        <v>9.0544905999999994E-3</v>
      </c>
      <c r="AR65" s="106">
        <v>1.0938185292</v>
      </c>
      <c r="AS65" s="106">
        <v>1.0225850495</v>
      </c>
      <c r="AT65" s="106">
        <v>1.1700141474000001</v>
      </c>
      <c r="AU65" s="104">
        <v>1</v>
      </c>
      <c r="AV65" s="104" t="s">
        <v>28</v>
      </c>
      <c r="AW65" s="104" t="s">
        <v>28</v>
      </c>
      <c r="AX65" s="104" t="s">
        <v>28</v>
      </c>
      <c r="AY65" s="104" t="s">
        <v>28</v>
      </c>
      <c r="AZ65" s="104" t="s">
        <v>28</v>
      </c>
      <c r="BA65" s="104" t="s">
        <v>28</v>
      </c>
      <c r="BB65" s="104" t="s">
        <v>28</v>
      </c>
      <c r="BC65" s="110">
        <v>-1</v>
      </c>
      <c r="BD65" s="111">
        <v>269626.09013000003</v>
      </c>
      <c r="BE65" s="111">
        <v>314043.53628</v>
      </c>
      <c r="BF65" s="111">
        <v>331847.72126999998</v>
      </c>
    </row>
    <row r="66" spans="1:93" x14ac:dyDescent="0.3">
      <c r="A66" s="10"/>
      <c r="B66" t="s">
        <v>91</v>
      </c>
      <c r="C66" s="104">
        <v>234602.58</v>
      </c>
      <c r="D66" s="118">
        <v>5870</v>
      </c>
      <c r="E66" s="116">
        <v>0.41531570439999999</v>
      </c>
      <c r="F66" s="106">
        <v>0.38840427700000002</v>
      </c>
      <c r="G66" s="106">
        <v>0.4440917479</v>
      </c>
      <c r="H66" s="106">
        <v>1.322965E-13</v>
      </c>
      <c r="I66" s="107">
        <v>0.3996636797</v>
      </c>
      <c r="J66" s="106">
        <v>0.39804970029999998</v>
      </c>
      <c r="K66" s="106">
        <v>0.40128420339999998</v>
      </c>
      <c r="L66" s="106">
        <v>0.77641672989999999</v>
      </c>
      <c r="M66" s="106">
        <v>0.72610685190000002</v>
      </c>
      <c r="N66" s="106">
        <v>0.83021243619999996</v>
      </c>
      <c r="O66" s="118">
        <v>221461.43998</v>
      </c>
      <c r="P66" s="118">
        <v>5690</v>
      </c>
      <c r="Q66" s="116">
        <v>0.40055110129999999</v>
      </c>
      <c r="R66" s="106">
        <v>0.3745042079</v>
      </c>
      <c r="S66" s="106">
        <v>0.42840956489999998</v>
      </c>
      <c r="T66" s="106">
        <v>6.3272240000000005E-14</v>
      </c>
      <c r="U66" s="107">
        <v>0.38921166959999998</v>
      </c>
      <c r="V66" s="106">
        <v>0.38759403349999999</v>
      </c>
      <c r="W66" s="106">
        <v>0.39083605690000001</v>
      </c>
      <c r="X66" s="106">
        <v>0.77311088059999999</v>
      </c>
      <c r="Y66" s="106">
        <v>0.72283730339999996</v>
      </c>
      <c r="Z66" s="106">
        <v>0.82688100200000003</v>
      </c>
      <c r="AA66" s="118">
        <v>276154.36700000003</v>
      </c>
      <c r="AB66" s="118">
        <v>5491</v>
      </c>
      <c r="AC66" s="116">
        <v>0.50235303689999999</v>
      </c>
      <c r="AD66" s="106">
        <v>0.4697762412</v>
      </c>
      <c r="AE66" s="106">
        <v>0.53718888180000002</v>
      </c>
      <c r="AF66" s="106">
        <v>2.0461035999999998E-3</v>
      </c>
      <c r="AG66" s="107">
        <v>0.50292181209999998</v>
      </c>
      <c r="AH66" s="106">
        <v>0.50104956580000004</v>
      </c>
      <c r="AI66" s="106">
        <v>0.50480105419999999</v>
      </c>
      <c r="AJ66" s="106">
        <v>0.8998931845</v>
      </c>
      <c r="AK66" s="106">
        <v>0.84153654229999997</v>
      </c>
      <c r="AL66" s="106">
        <v>0.96229658829999998</v>
      </c>
      <c r="AM66" s="106">
        <v>5.6715229999999998E-11</v>
      </c>
      <c r="AN66" s="106">
        <v>1.2541546766</v>
      </c>
      <c r="AO66" s="106">
        <v>1.1720092463</v>
      </c>
      <c r="AP66" s="106">
        <v>1.3420576311000001</v>
      </c>
      <c r="AQ66" s="106">
        <v>0.29456305500000002</v>
      </c>
      <c r="AR66" s="106">
        <v>0.96444968760000005</v>
      </c>
      <c r="AS66" s="106">
        <v>0.90133020539999997</v>
      </c>
      <c r="AT66" s="106">
        <v>1.03198938</v>
      </c>
      <c r="AU66" s="104">
        <v>1</v>
      </c>
      <c r="AV66" s="104">
        <v>2</v>
      </c>
      <c r="AW66" s="104">
        <v>3</v>
      </c>
      <c r="AX66" s="104" t="s">
        <v>28</v>
      </c>
      <c r="AY66" s="104" t="s">
        <v>227</v>
      </c>
      <c r="AZ66" s="104" t="s">
        <v>28</v>
      </c>
      <c r="BA66" s="104" t="s">
        <v>28</v>
      </c>
      <c r="BB66" s="104" t="s">
        <v>28</v>
      </c>
      <c r="BC66" s="110" t="s">
        <v>422</v>
      </c>
      <c r="BD66" s="111">
        <v>234602.58</v>
      </c>
      <c r="BE66" s="111">
        <v>221461.43998</v>
      </c>
      <c r="BF66" s="111">
        <v>276154.36700000003</v>
      </c>
      <c r="BQ66" s="52"/>
      <c r="CC66" s="4"/>
      <c r="CO66" s="4"/>
    </row>
    <row r="67" spans="1:93" x14ac:dyDescent="0.3">
      <c r="A67" s="10"/>
      <c r="B67" t="s">
        <v>131</v>
      </c>
      <c r="C67" s="104">
        <v>416420.59531</v>
      </c>
      <c r="D67" s="118">
        <v>7246</v>
      </c>
      <c r="E67" s="116">
        <v>0.5975875584</v>
      </c>
      <c r="F67" s="106">
        <v>0.55855923370000005</v>
      </c>
      <c r="G67" s="106">
        <v>0.63934291730000004</v>
      </c>
      <c r="H67" s="106">
        <v>1.3034665E-3</v>
      </c>
      <c r="I67" s="107">
        <v>0.57469030539999999</v>
      </c>
      <c r="J67" s="106">
        <v>0.57294746949999997</v>
      </c>
      <c r="K67" s="106">
        <v>0.57643844280000001</v>
      </c>
      <c r="L67" s="106">
        <v>1.1171669480999999</v>
      </c>
      <c r="M67" s="106">
        <v>1.0442049967</v>
      </c>
      <c r="N67" s="106">
        <v>1.1952269849999999</v>
      </c>
      <c r="O67" s="118">
        <v>282686.32397000003</v>
      </c>
      <c r="P67" s="118">
        <v>6397</v>
      </c>
      <c r="Q67" s="116">
        <v>0.44312562760000002</v>
      </c>
      <c r="R67" s="106">
        <v>0.41428412879999998</v>
      </c>
      <c r="S67" s="106">
        <v>0.47397500460000003</v>
      </c>
      <c r="T67" s="106">
        <v>5.3034028999999998E-6</v>
      </c>
      <c r="U67" s="107">
        <v>0.44190452390000001</v>
      </c>
      <c r="V67" s="106">
        <v>0.44027851130000001</v>
      </c>
      <c r="W67" s="106">
        <v>0.4435365416</v>
      </c>
      <c r="X67" s="106">
        <v>0.85528473910000002</v>
      </c>
      <c r="Y67" s="106">
        <v>0.79961724369999998</v>
      </c>
      <c r="Z67" s="106">
        <v>0.91482767610000004</v>
      </c>
      <c r="AA67" s="118">
        <v>295585.24155999999</v>
      </c>
      <c r="AB67" s="118">
        <v>6174</v>
      </c>
      <c r="AC67" s="116">
        <v>0.4712569002</v>
      </c>
      <c r="AD67" s="106">
        <v>0.4406339662</v>
      </c>
      <c r="AE67" s="106">
        <v>0.50400804980000002</v>
      </c>
      <c r="AF67" s="106">
        <v>7.7743632E-7</v>
      </c>
      <c r="AG67" s="107">
        <v>0.47875808479999998</v>
      </c>
      <c r="AH67" s="106">
        <v>0.47703526340000002</v>
      </c>
      <c r="AI67" s="106">
        <v>0.4804871282</v>
      </c>
      <c r="AJ67" s="106">
        <v>0.84418892990000005</v>
      </c>
      <c r="AK67" s="106">
        <v>0.78933234990000001</v>
      </c>
      <c r="AL67" s="106">
        <v>0.90285790200000005</v>
      </c>
      <c r="AM67" s="106">
        <v>7.5815674900000005E-2</v>
      </c>
      <c r="AN67" s="106">
        <v>1.0634837411</v>
      </c>
      <c r="AO67" s="106">
        <v>0.99362564200000003</v>
      </c>
      <c r="AP67" s="106">
        <v>1.1382533017000001</v>
      </c>
      <c r="AQ67" s="106">
        <v>9.2541640000000003E-18</v>
      </c>
      <c r="AR67" s="106">
        <v>0.7415241856</v>
      </c>
      <c r="AS67" s="106">
        <v>0.69257596480000005</v>
      </c>
      <c r="AT67" s="106">
        <v>0.79393185129999999</v>
      </c>
      <c r="AU67" s="104">
        <v>1</v>
      </c>
      <c r="AV67" s="104">
        <v>2</v>
      </c>
      <c r="AW67" s="104">
        <v>3</v>
      </c>
      <c r="AX67" s="104" t="s">
        <v>226</v>
      </c>
      <c r="AY67" s="104" t="s">
        <v>28</v>
      </c>
      <c r="AZ67" s="104" t="s">
        <v>28</v>
      </c>
      <c r="BA67" s="104" t="s">
        <v>28</v>
      </c>
      <c r="BB67" s="104" t="s">
        <v>28</v>
      </c>
      <c r="BC67" s="110" t="s">
        <v>421</v>
      </c>
      <c r="BD67" s="111">
        <v>416420.59531</v>
      </c>
      <c r="BE67" s="111">
        <v>282686.32397000003</v>
      </c>
      <c r="BF67" s="111">
        <v>295585.24155999999</v>
      </c>
      <c r="BQ67" s="52"/>
    </row>
    <row r="68" spans="1:93" x14ac:dyDescent="0.3">
      <c r="A68" s="10"/>
      <c r="B68" t="s">
        <v>94</v>
      </c>
      <c r="C68" s="104">
        <v>438294.74553999997</v>
      </c>
      <c r="D68" s="118">
        <v>9796</v>
      </c>
      <c r="E68" s="116">
        <v>0.50066294030000003</v>
      </c>
      <c r="F68" s="106">
        <v>0.46833173690000002</v>
      </c>
      <c r="G68" s="106">
        <v>0.53522612300000005</v>
      </c>
      <c r="H68" s="106">
        <v>5.2039863499999998E-2</v>
      </c>
      <c r="I68" s="107">
        <v>0.44742215759999998</v>
      </c>
      <c r="J68" s="106">
        <v>0.44609952339999998</v>
      </c>
      <c r="K68" s="106">
        <v>0.44874871319999998</v>
      </c>
      <c r="L68" s="106">
        <v>0.9359701037</v>
      </c>
      <c r="M68" s="106">
        <v>0.87552816280000001</v>
      </c>
      <c r="N68" s="106">
        <v>1.0005846438999999</v>
      </c>
      <c r="O68" s="118">
        <v>559533.31484000001</v>
      </c>
      <c r="P68" s="118">
        <v>11125</v>
      </c>
      <c r="Q68" s="116">
        <v>0.53351835010000004</v>
      </c>
      <c r="R68" s="106">
        <v>0.49910282420000002</v>
      </c>
      <c r="S68" s="106">
        <v>0.57030699100000004</v>
      </c>
      <c r="T68" s="106">
        <v>0.38880723830000002</v>
      </c>
      <c r="U68" s="107">
        <v>0.50295129419999995</v>
      </c>
      <c r="V68" s="106">
        <v>0.50163518419999997</v>
      </c>
      <c r="W68" s="106">
        <v>0.50427085729999999</v>
      </c>
      <c r="X68" s="106">
        <v>1.0297533576</v>
      </c>
      <c r="Y68" s="106">
        <v>0.96332733250000002</v>
      </c>
      <c r="Z68" s="106">
        <v>1.1007597747</v>
      </c>
      <c r="AA68" s="118">
        <v>571187.12509999995</v>
      </c>
      <c r="AB68" s="118">
        <v>10339</v>
      </c>
      <c r="AC68" s="116">
        <v>0.5743001391</v>
      </c>
      <c r="AD68" s="106">
        <v>0.53725187470000002</v>
      </c>
      <c r="AE68" s="106">
        <v>0.61390320870000004</v>
      </c>
      <c r="AF68" s="106">
        <v>0.40437891459999997</v>
      </c>
      <c r="AG68" s="107">
        <v>0.55245877269999999</v>
      </c>
      <c r="AH68" s="106">
        <v>0.5510279173</v>
      </c>
      <c r="AI68" s="106">
        <v>0.55389334359999998</v>
      </c>
      <c r="AJ68" s="106">
        <v>1.0287760659</v>
      </c>
      <c r="AK68" s="106">
        <v>0.96240943099999998</v>
      </c>
      <c r="AL68" s="106">
        <v>1.0997192669</v>
      </c>
      <c r="AM68" s="106">
        <v>3.0752099200000001E-2</v>
      </c>
      <c r="AN68" s="106">
        <v>1.0764393371000001</v>
      </c>
      <c r="AO68" s="106">
        <v>1.0068530759000001</v>
      </c>
      <c r="AP68" s="106">
        <v>1.1508348876000001</v>
      </c>
      <c r="AQ68" s="106">
        <v>6.2579151299999997E-2</v>
      </c>
      <c r="AR68" s="106">
        <v>1.0656238102</v>
      </c>
      <c r="AS68" s="106">
        <v>0.99666761459999997</v>
      </c>
      <c r="AT68" s="106">
        <v>1.1393508611000001</v>
      </c>
      <c r="AU68" s="104" t="s">
        <v>28</v>
      </c>
      <c r="AV68" s="104" t="s">
        <v>28</v>
      </c>
      <c r="AW68" s="104" t="s">
        <v>28</v>
      </c>
      <c r="AX68" s="104" t="s">
        <v>28</v>
      </c>
      <c r="AY68" s="104" t="s">
        <v>28</v>
      </c>
      <c r="AZ68" s="104" t="s">
        <v>28</v>
      </c>
      <c r="BA68" s="104" t="s">
        <v>28</v>
      </c>
      <c r="BB68" s="104" t="s">
        <v>28</v>
      </c>
      <c r="BC68" s="110" t="s">
        <v>28</v>
      </c>
      <c r="BD68" s="111">
        <v>438294.74553999997</v>
      </c>
      <c r="BE68" s="111">
        <v>559533.31484000001</v>
      </c>
      <c r="BF68" s="111">
        <v>571187.12509999995</v>
      </c>
    </row>
    <row r="69" spans="1:93" s="3" customFormat="1" x14ac:dyDescent="0.3">
      <c r="A69" s="10"/>
      <c r="B69" s="3" t="s">
        <v>183</v>
      </c>
      <c r="C69" s="114">
        <v>360858.86001</v>
      </c>
      <c r="D69" s="117">
        <v>5944</v>
      </c>
      <c r="E69" s="113">
        <v>0.60377979380000002</v>
      </c>
      <c r="F69" s="112">
        <v>0.56456783919999998</v>
      </c>
      <c r="G69" s="112">
        <v>0.64571520739999999</v>
      </c>
      <c r="H69" s="112">
        <v>4.080245E-4</v>
      </c>
      <c r="I69" s="115">
        <v>0.60709767830000005</v>
      </c>
      <c r="J69" s="112">
        <v>0.60512011830000001</v>
      </c>
      <c r="K69" s="112">
        <v>0.60908170110000004</v>
      </c>
      <c r="L69" s="112">
        <v>1.1287430939</v>
      </c>
      <c r="M69" s="112">
        <v>1.0554378535</v>
      </c>
      <c r="N69" s="112">
        <v>1.2071397361</v>
      </c>
      <c r="O69" s="117">
        <v>282218.11349999998</v>
      </c>
      <c r="P69" s="117">
        <v>5597</v>
      </c>
      <c r="Q69" s="113">
        <v>0.4986219033</v>
      </c>
      <c r="R69" s="112">
        <v>0.4663401855</v>
      </c>
      <c r="S69" s="112">
        <v>0.53313827589999996</v>
      </c>
      <c r="T69" s="112">
        <v>0.26174069789999999</v>
      </c>
      <c r="U69" s="115">
        <v>0.50423104070000002</v>
      </c>
      <c r="V69" s="112">
        <v>0.50237415860000001</v>
      </c>
      <c r="W69" s="112">
        <v>0.50609478630000004</v>
      </c>
      <c r="X69" s="112">
        <v>0.96239909840000004</v>
      </c>
      <c r="Y69" s="112">
        <v>0.9000915746</v>
      </c>
      <c r="Z69" s="112">
        <v>1.0290197696000001</v>
      </c>
      <c r="AA69" s="117">
        <v>186049.13229000001</v>
      </c>
      <c r="AB69" s="117">
        <v>2894</v>
      </c>
      <c r="AC69" s="113">
        <v>0.62481093160000001</v>
      </c>
      <c r="AD69" s="112">
        <v>0.58427989079999998</v>
      </c>
      <c r="AE69" s="112">
        <v>0.66815357900000005</v>
      </c>
      <c r="AF69" s="112">
        <v>9.9310239999999997E-4</v>
      </c>
      <c r="AG69" s="115">
        <v>0.64287882610000002</v>
      </c>
      <c r="AH69" s="112">
        <v>0.63996423889999998</v>
      </c>
      <c r="AI69" s="112">
        <v>0.64580668720000001</v>
      </c>
      <c r="AJ69" s="112">
        <v>1.1192588829000001</v>
      </c>
      <c r="AK69" s="112">
        <v>1.0466533551999999</v>
      </c>
      <c r="AL69" s="112">
        <v>1.1969009995</v>
      </c>
      <c r="AM69" s="112">
        <v>5.5798520000000002E-11</v>
      </c>
      <c r="AN69" s="112">
        <v>1.2530755817000001</v>
      </c>
      <c r="AO69" s="112">
        <v>1.1713317231</v>
      </c>
      <c r="AP69" s="112">
        <v>1.3405241080999999</v>
      </c>
      <c r="AQ69" s="112">
        <v>2.8030606999999998E-8</v>
      </c>
      <c r="AR69" s="112">
        <v>0.82583403499999997</v>
      </c>
      <c r="AS69" s="112">
        <v>0.77190036490000002</v>
      </c>
      <c r="AT69" s="112">
        <v>0.88353611990000003</v>
      </c>
      <c r="AU69" s="114">
        <v>1</v>
      </c>
      <c r="AV69" s="114" t="s">
        <v>28</v>
      </c>
      <c r="AW69" s="114">
        <v>3</v>
      </c>
      <c r="AX69" s="114" t="s">
        <v>226</v>
      </c>
      <c r="AY69" s="114" t="s">
        <v>227</v>
      </c>
      <c r="AZ69" s="114" t="s">
        <v>28</v>
      </c>
      <c r="BA69" s="114" t="s">
        <v>28</v>
      </c>
      <c r="BB69" s="114" t="s">
        <v>28</v>
      </c>
      <c r="BC69" s="108" t="s">
        <v>426</v>
      </c>
      <c r="BD69" s="109">
        <v>360858.86001</v>
      </c>
      <c r="BE69" s="109">
        <v>282218.11349999998</v>
      </c>
      <c r="BF69" s="109">
        <v>186049.13229000001</v>
      </c>
      <c r="BG69" s="43"/>
      <c r="BH69" s="43"/>
      <c r="BI69" s="43"/>
      <c r="BJ69" s="43"/>
      <c r="BK69" s="43"/>
      <c r="BL69" s="43"/>
      <c r="BM69" s="43"/>
      <c r="BN69" s="43"/>
      <c r="BO69" s="43"/>
      <c r="BP69" s="43"/>
      <c r="BQ69" s="43"/>
      <c r="BR69" s="43"/>
      <c r="BS69" s="43"/>
      <c r="BT69" s="43"/>
      <c r="BU69" s="43"/>
      <c r="BV69" s="43"/>
      <c r="BW69" s="43"/>
    </row>
    <row r="70" spans="1:93" x14ac:dyDescent="0.3">
      <c r="A70" s="10"/>
      <c r="B70" t="s">
        <v>182</v>
      </c>
      <c r="C70" s="104">
        <v>87476.082779999997</v>
      </c>
      <c r="D70" s="118">
        <v>1164</v>
      </c>
      <c r="E70" s="116">
        <v>0.80751635229999996</v>
      </c>
      <c r="F70" s="106">
        <v>0.75293233270000004</v>
      </c>
      <c r="G70" s="106">
        <v>0.86605745420000002</v>
      </c>
      <c r="H70" s="106">
        <v>8.910959E-31</v>
      </c>
      <c r="I70" s="107">
        <v>0.75151273870000002</v>
      </c>
      <c r="J70" s="106">
        <v>0.74654908379999996</v>
      </c>
      <c r="K70" s="106">
        <v>0.75650939589999999</v>
      </c>
      <c r="L70" s="106">
        <v>1.5096207510999999</v>
      </c>
      <c r="M70" s="106">
        <v>1.4075780266</v>
      </c>
      <c r="N70" s="106">
        <v>1.6190610887000001</v>
      </c>
      <c r="O70" s="118">
        <v>45234.182908000002</v>
      </c>
      <c r="P70" s="118">
        <v>1099</v>
      </c>
      <c r="Q70" s="116">
        <v>0.45047111519999999</v>
      </c>
      <c r="R70" s="106">
        <v>0.41966940130000002</v>
      </c>
      <c r="S70" s="106">
        <v>0.48353352659999999</v>
      </c>
      <c r="T70" s="106">
        <v>1.084526E-4</v>
      </c>
      <c r="U70" s="107">
        <v>0.41159402099999998</v>
      </c>
      <c r="V70" s="106">
        <v>0.40781843639999998</v>
      </c>
      <c r="W70" s="106">
        <v>0.41540455999999998</v>
      </c>
      <c r="X70" s="106">
        <v>0.86946239670000003</v>
      </c>
      <c r="Y70" s="106">
        <v>0.81001145500000005</v>
      </c>
      <c r="Z70" s="106">
        <v>0.93327675129999998</v>
      </c>
      <c r="AA70" s="118">
        <v>19526.694530000001</v>
      </c>
      <c r="AB70" s="118">
        <v>644</v>
      </c>
      <c r="AC70" s="116">
        <v>0.3238143121</v>
      </c>
      <c r="AD70" s="106">
        <v>0.30137450970000002</v>
      </c>
      <c r="AE70" s="106">
        <v>0.3479249418</v>
      </c>
      <c r="AF70" s="106">
        <v>5.7169839999999996E-50</v>
      </c>
      <c r="AG70" s="107">
        <v>0.30320954239999998</v>
      </c>
      <c r="AH70" s="106">
        <v>0.29898641250000002</v>
      </c>
      <c r="AI70" s="106">
        <v>0.30749232329999998</v>
      </c>
      <c r="AJ70" s="106">
        <v>0.58006674810000003</v>
      </c>
      <c r="AK70" s="106">
        <v>0.53986907080000002</v>
      </c>
      <c r="AL70" s="106">
        <v>0.62325747200000003</v>
      </c>
      <c r="AM70" s="106">
        <v>1.380074E-17</v>
      </c>
      <c r="AN70" s="106">
        <v>0.71883479589999999</v>
      </c>
      <c r="AO70" s="106">
        <v>0.66636550500000002</v>
      </c>
      <c r="AP70" s="106">
        <v>0.77543549290000002</v>
      </c>
      <c r="AQ70" s="106">
        <v>8.0217790000000003E-54</v>
      </c>
      <c r="AR70" s="106">
        <v>0.55784766949999998</v>
      </c>
      <c r="AS70" s="106">
        <v>0.51802502139999995</v>
      </c>
      <c r="AT70" s="106">
        <v>0.60073164320000005</v>
      </c>
      <c r="AU70" s="104">
        <v>1</v>
      </c>
      <c r="AV70" s="104">
        <v>2</v>
      </c>
      <c r="AW70" s="104">
        <v>3</v>
      </c>
      <c r="AX70" s="104" t="s">
        <v>226</v>
      </c>
      <c r="AY70" s="104" t="s">
        <v>227</v>
      </c>
      <c r="AZ70" s="104" t="s">
        <v>28</v>
      </c>
      <c r="BA70" s="104" t="s">
        <v>28</v>
      </c>
      <c r="BB70" s="104" t="s">
        <v>28</v>
      </c>
      <c r="BC70" s="110" t="s">
        <v>424</v>
      </c>
      <c r="BD70" s="111">
        <v>87476.082779999997</v>
      </c>
      <c r="BE70" s="111">
        <v>45234.182908000002</v>
      </c>
      <c r="BF70" s="111">
        <v>19526.694530000001</v>
      </c>
    </row>
    <row r="71" spans="1:93" x14ac:dyDescent="0.3">
      <c r="A71" s="10"/>
      <c r="B71" t="s">
        <v>184</v>
      </c>
      <c r="C71" s="104">
        <v>308119.36696999997</v>
      </c>
      <c r="D71" s="118">
        <v>10364</v>
      </c>
      <c r="E71" s="116">
        <v>0.31128736019999997</v>
      </c>
      <c r="F71" s="106">
        <v>0.29069466929999999</v>
      </c>
      <c r="G71" s="106">
        <v>0.33333882889999999</v>
      </c>
      <c r="H71" s="106">
        <v>3.2882749999999998E-54</v>
      </c>
      <c r="I71" s="107">
        <v>0.2972977296</v>
      </c>
      <c r="J71" s="106">
        <v>0.29624984450000003</v>
      </c>
      <c r="K71" s="106">
        <v>0.29834932130000003</v>
      </c>
      <c r="L71" s="106">
        <v>0.58193974299999995</v>
      </c>
      <c r="M71" s="106">
        <v>0.54344249970000003</v>
      </c>
      <c r="N71" s="106">
        <v>0.62316411520000003</v>
      </c>
      <c r="O71" s="118">
        <v>269770.06589999999</v>
      </c>
      <c r="P71" s="118">
        <v>9462</v>
      </c>
      <c r="Q71" s="116">
        <v>0.30070520919999999</v>
      </c>
      <c r="R71" s="106">
        <v>0.28073643510000001</v>
      </c>
      <c r="S71" s="106">
        <v>0.32209436159999999</v>
      </c>
      <c r="T71" s="106">
        <v>2.6208480000000001E-54</v>
      </c>
      <c r="U71" s="107">
        <v>0.28510892609999999</v>
      </c>
      <c r="V71" s="106">
        <v>0.284035078</v>
      </c>
      <c r="W71" s="106">
        <v>0.28618683410000001</v>
      </c>
      <c r="X71" s="106">
        <v>0.58039652939999997</v>
      </c>
      <c r="Y71" s="106">
        <v>0.54185443960000002</v>
      </c>
      <c r="Z71" s="106">
        <v>0.62168011690000002</v>
      </c>
      <c r="AA71" s="118">
        <v>274891.89302999998</v>
      </c>
      <c r="AB71" s="118">
        <v>8029</v>
      </c>
      <c r="AC71" s="116">
        <v>0.35475965399999998</v>
      </c>
      <c r="AD71" s="106">
        <v>0.33139695889999998</v>
      </c>
      <c r="AE71" s="106">
        <v>0.3797693634</v>
      </c>
      <c r="AF71" s="106">
        <v>6.9694699999999997E-39</v>
      </c>
      <c r="AG71" s="107">
        <v>0.34237376139999998</v>
      </c>
      <c r="AH71" s="106">
        <v>0.34109627549999999</v>
      </c>
      <c r="AI71" s="106">
        <v>0.34365603179999998</v>
      </c>
      <c r="AJ71" s="106">
        <v>0.63550087560000001</v>
      </c>
      <c r="AK71" s="106">
        <v>0.59364996879999998</v>
      </c>
      <c r="AL71" s="106">
        <v>0.68030217140000004</v>
      </c>
      <c r="AM71" s="106">
        <v>3.9866808000000001E-6</v>
      </c>
      <c r="AN71" s="106">
        <v>1.1797589240999999</v>
      </c>
      <c r="AO71" s="106">
        <v>1.0997241134</v>
      </c>
      <c r="AP71" s="106">
        <v>1.2656184419000001</v>
      </c>
      <c r="AQ71" s="106">
        <v>0.33668970149999999</v>
      </c>
      <c r="AR71" s="106">
        <v>0.96600520160000003</v>
      </c>
      <c r="AS71" s="106">
        <v>0.90019437049999995</v>
      </c>
      <c r="AT71" s="106">
        <v>1.0366272886000001</v>
      </c>
      <c r="AU71" s="104">
        <v>1</v>
      </c>
      <c r="AV71" s="104">
        <v>2</v>
      </c>
      <c r="AW71" s="104">
        <v>3</v>
      </c>
      <c r="AX71" s="104" t="s">
        <v>28</v>
      </c>
      <c r="AY71" s="104" t="s">
        <v>227</v>
      </c>
      <c r="AZ71" s="104" t="s">
        <v>28</v>
      </c>
      <c r="BA71" s="104" t="s">
        <v>28</v>
      </c>
      <c r="BB71" s="104" t="s">
        <v>28</v>
      </c>
      <c r="BC71" s="110" t="s">
        <v>422</v>
      </c>
      <c r="BD71" s="111">
        <v>308119.36696999997</v>
      </c>
      <c r="BE71" s="111">
        <v>269770.06589999999</v>
      </c>
      <c r="BF71" s="111">
        <v>274891.89302999998</v>
      </c>
    </row>
    <row r="72" spans="1:93" x14ac:dyDescent="0.3">
      <c r="A72" s="10"/>
      <c r="B72" t="s">
        <v>185</v>
      </c>
      <c r="C72" s="104">
        <v>361063.02052999998</v>
      </c>
      <c r="D72" s="118">
        <v>7711</v>
      </c>
      <c r="E72" s="116">
        <v>0.50012133010000004</v>
      </c>
      <c r="F72" s="106">
        <v>0.46752002990000002</v>
      </c>
      <c r="G72" s="106">
        <v>0.53499599769999995</v>
      </c>
      <c r="H72" s="106">
        <v>5.0527145099999997E-2</v>
      </c>
      <c r="I72" s="107">
        <v>0.46824409350000001</v>
      </c>
      <c r="J72" s="106">
        <v>0.4667192658</v>
      </c>
      <c r="K72" s="106">
        <v>0.4697739031</v>
      </c>
      <c r="L72" s="106">
        <v>0.93495758429999998</v>
      </c>
      <c r="M72" s="106">
        <v>0.87401070780000001</v>
      </c>
      <c r="N72" s="106">
        <v>1.0001544335999999</v>
      </c>
      <c r="O72" s="118">
        <v>373028.98797000002</v>
      </c>
      <c r="P72" s="118">
        <v>6825</v>
      </c>
      <c r="Q72" s="116">
        <v>0.57797130200000002</v>
      </c>
      <c r="R72" s="106">
        <v>0.54047444720000004</v>
      </c>
      <c r="S72" s="106">
        <v>0.61806960099999997</v>
      </c>
      <c r="T72" s="106">
        <v>1.3974683999999999E-3</v>
      </c>
      <c r="U72" s="107">
        <v>0.54656261969999997</v>
      </c>
      <c r="V72" s="106">
        <v>0.54481148290000003</v>
      </c>
      <c r="W72" s="106">
        <v>0.5483193851</v>
      </c>
      <c r="X72" s="106">
        <v>1.1155527991</v>
      </c>
      <c r="Y72" s="106">
        <v>1.0431794457000001</v>
      </c>
      <c r="Z72" s="106">
        <v>1.1929472468</v>
      </c>
      <c r="AA72" s="118">
        <v>300264.35395000002</v>
      </c>
      <c r="AB72" s="118">
        <v>3699</v>
      </c>
      <c r="AC72" s="116">
        <v>0.82439271719999996</v>
      </c>
      <c r="AD72" s="106">
        <v>0.77081870419999998</v>
      </c>
      <c r="AE72" s="106">
        <v>0.88169027099999997</v>
      </c>
      <c r="AF72" s="106">
        <v>5.7723220000000002E-30</v>
      </c>
      <c r="AG72" s="107">
        <v>0.81174467139999995</v>
      </c>
      <c r="AH72" s="106">
        <v>0.8088463991</v>
      </c>
      <c r="AI72" s="106">
        <v>0.81465332879999997</v>
      </c>
      <c r="AJ72" s="106">
        <v>1.4767809350000001</v>
      </c>
      <c r="AK72" s="106">
        <v>1.3808107992</v>
      </c>
      <c r="AL72" s="106">
        <v>1.5794212583</v>
      </c>
      <c r="AM72" s="106">
        <v>8.9263309999999998E-25</v>
      </c>
      <c r="AN72" s="106">
        <v>1.4263557971</v>
      </c>
      <c r="AO72" s="106">
        <v>1.3329539618999999</v>
      </c>
      <c r="AP72" s="106">
        <v>1.5263024216000001</v>
      </c>
      <c r="AQ72" s="106">
        <v>2.9964E-5</v>
      </c>
      <c r="AR72" s="106">
        <v>1.1556621708000001</v>
      </c>
      <c r="AS72" s="106">
        <v>1.0797566097</v>
      </c>
      <c r="AT72" s="106">
        <v>1.2369037993000001</v>
      </c>
      <c r="AU72" s="104" t="s">
        <v>28</v>
      </c>
      <c r="AV72" s="104">
        <v>2</v>
      </c>
      <c r="AW72" s="104">
        <v>3</v>
      </c>
      <c r="AX72" s="104" t="s">
        <v>226</v>
      </c>
      <c r="AY72" s="104" t="s">
        <v>227</v>
      </c>
      <c r="AZ72" s="104" t="s">
        <v>28</v>
      </c>
      <c r="BA72" s="104" t="s">
        <v>28</v>
      </c>
      <c r="BB72" s="104" t="s">
        <v>28</v>
      </c>
      <c r="BC72" s="110" t="s">
        <v>427</v>
      </c>
      <c r="BD72" s="111">
        <v>361063.02052999998</v>
      </c>
      <c r="BE72" s="111">
        <v>373028.98797000002</v>
      </c>
      <c r="BF72" s="111">
        <v>300264.35395000002</v>
      </c>
    </row>
    <row r="73" spans="1:93" x14ac:dyDescent="0.3">
      <c r="A73" s="10"/>
      <c r="B73" t="s">
        <v>187</v>
      </c>
      <c r="C73" s="104">
        <v>37044.194541999997</v>
      </c>
      <c r="D73" s="118">
        <v>687</v>
      </c>
      <c r="E73" s="116">
        <v>0.58206074789999995</v>
      </c>
      <c r="F73" s="106">
        <v>0.54242879560000001</v>
      </c>
      <c r="G73" s="106">
        <v>0.62458836439999998</v>
      </c>
      <c r="H73" s="106">
        <v>1.8887563100000001E-2</v>
      </c>
      <c r="I73" s="107">
        <v>0.53921680559999996</v>
      </c>
      <c r="J73" s="106">
        <v>0.53375366930000001</v>
      </c>
      <c r="K73" s="106">
        <v>0.54473585879999997</v>
      </c>
      <c r="L73" s="106">
        <v>1.0881401732</v>
      </c>
      <c r="M73" s="106">
        <v>1.0140497632000001</v>
      </c>
      <c r="N73" s="106">
        <v>1.1676439159000001</v>
      </c>
      <c r="O73" s="118">
        <v>8879.9085794999992</v>
      </c>
      <c r="P73" s="118">
        <v>207</v>
      </c>
      <c r="Q73" s="116">
        <v>0.4279976626</v>
      </c>
      <c r="R73" s="106">
        <v>0.39653942219999999</v>
      </c>
      <c r="S73" s="106">
        <v>0.4619515461</v>
      </c>
      <c r="T73" s="106">
        <v>9.3397115999999996E-7</v>
      </c>
      <c r="U73" s="107">
        <v>0.42898109080000002</v>
      </c>
      <c r="V73" s="106">
        <v>0.42015083339999998</v>
      </c>
      <c r="W73" s="106">
        <v>0.4379969326</v>
      </c>
      <c r="X73" s="106">
        <v>0.82608598190000004</v>
      </c>
      <c r="Y73" s="106">
        <v>0.76536786670000001</v>
      </c>
      <c r="Z73" s="106">
        <v>0.89162098270000001</v>
      </c>
      <c r="AA73" s="118">
        <v>8828.9351454999996</v>
      </c>
      <c r="AB73" s="118">
        <v>296</v>
      </c>
      <c r="AC73" s="116">
        <v>0.31276144950000001</v>
      </c>
      <c r="AD73" s="106">
        <v>0.29048448919999997</v>
      </c>
      <c r="AE73" s="106">
        <v>0.3367468072</v>
      </c>
      <c r="AF73" s="106">
        <v>2.7180740000000002E-53</v>
      </c>
      <c r="AG73" s="107">
        <v>0.29827483599999999</v>
      </c>
      <c r="AH73" s="106">
        <v>0.29211755550000001</v>
      </c>
      <c r="AI73" s="106">
        <v>0.30456190020000001</v>
      </c>
      <c r="AJ73" s="106">
        <v>0.56026713500000003</v>
      </c>
      <c r="AK73" s="106">
        <v>0.52036116590000003</v>
      </c>
      <c r="AL73" s="106">
        <v>0.60323345220000002</v>
      </c>
      <c r="AM73" s="106">
        <v>1.134075E-13</v>
      </c>
      <c r="AN73" s="106">
        <v>0.73075504099999999</v>
      </c>
      <c r="AO73" s="106">
        <v>0.67267974829999999</v>
      </c>
      <c r="AP73" s="106">
        <v>0.79384421969999996</v>
      </c>
      <c r="AQ73" s="106">
        <v>4.3507529999999999E-14</v>
      </c>
      <c r="AR73" s="106">
        <v>0.73531442229999999</v>
      </c>
      <c r="AS73" s="106">
        <v>0.67890660120000001</v>
      </c>
      <c r="AT73" s="106">
        <v>0.79640895919999999</v>
      </c>
      <c r="AU73" s="104" t="s">
        <v>28</v>
      </c>
      <c r="AV73" s="104">
        <v>2</v>
      </c>
      <c r="AW73" s="104">
        <v>3</v>
      </c>
      <c r="AX73" s="104" t="s">
        <v>226</v>
      </c>
      <c r="AY73" s="104" t="s">
        <v>227</v>
      </c>
      <c r="AZ73" s="104" t="s">
        <v>28</v>
      </c>
      <c r="BA73" s="104" t="s">
        <v>28</v>
      </c>
      <c r="BB73" s="104" t="s">
        <v>28</v>
      </c>
      <c r="BC73" s="110" t="s">
        <v>427</v>
      </c>
      <c r="BD73" s="111">
        <v>37044.194541999997</v>
      </c>
      <c r="BE73" s="111">
        <v>8879.9085794999992</v>
      </c>
      <c r="BF73" s="111">
        <v>8828.9351454999996</v>
      </c>
    </row>
    <row r="74" spans="1:93" x14ac:dyDescent="0.3">
      <c r="A74" s="10"/>
      <c r="B74" t="s">
        <v>186</v>
      </c>
      <c r="C74" s="104">
        <v>27228.847021000001</v>
      </c>
      <c r="D74" s="118">
        <v>831</v>
      </c>
      <c r="E74" s="116">
        <v>0.33995715599999998</v>
      </c>
      <c r="F74" s="106">
        <v>0.3167050716</v>
      </c>
      <c r="G74" s="106">
        <v>0.3649163789</v>
      </c>
      <c r="H74" s="106">
        <v>4.5252989999999999E-36</v>
      </c>
      <c r="I74" s="107">
        <v>0.32766362240000002</v>
      </c>
      <c r="J74" s="106">
        <v>0.3237947444</v>
      </c>
      <c r="K74" s="106">
        <v>0.33157872779999997</v>
      </c>
      <c r="L74" s="106">
        <v>0.63553682310000004</v>
      </c>
      <c r="M74" s="106">
        <v>0.59206794600000001</v>
      </c>
      <c r="N74" s="106">
        <v>0.68219713000000004</v>
      </c>
      <c r="O74" s="118">
        <v>22270.604890999999</v>
      </c>
      <c r="P74" s="118">
        <v>653</v>
      </c>
      <c r="Q74" s="116">
        <v>0.36092804150000002</v>
      </c>
      <c r="R74" s="106">
        <v>0.33603612659999998</v>
      </c>
      <c r="S74" s="106">
        <v>0.38766382799999999</v>
      </c>
      <c r="T74" s="106">
        <v>3.58608E-23</v>
      </c>
      <c r="U74" s="107">
        <v>0.3410506109</v>
      </c>
      <c r="V74" s="106">
        <v>0.33660069170000001</v>
      </c>
      <c r="W74" s="106">
        <v>0.34555935879999999</v>
      </c>
      <c r="X74" s="106">
        <v>0.69663370069999997</v>
      </c>
      <c r="Y74" s="106">
        <v>0.64858936820000002</v>
      </c>
      <c r="Z74" s="106">
        <v>0.74823692269999997</v>
      </c>
      <c r="AA74" s="118">
        <v>19452.50171</v>
      </c>
      <c r="AB74" s="118">
        <v>480</v>
      </c>
      <c r="AC74" s="116">
        <v>0.42090840979999999</v>
      </c>
      <c r="AD74" s="106">
        <v>0.39187515270000001</v>
      </c>
      <c r="AE74" s="106">
        <v>0.4520926837</v>
      </c>
      <c r="AF74" s="106">
        <v>9.6863519999999997E-15</v>
      </c>
      <c r="AG74" s="107">
        <v>0.40526045230000002</v>
      </c>
      <c r="AH74" s="106">
        <v>0.39960526950000003</v>
      </c>
      <c r="AI74" s="106">
        <v>0.41099566679999999</v>
      </c>
      <c r="AJ74" s="106">
        <v>0.75399685380000003</v>
      </c>
      <c r="AK74" s="106">
        <v>0.70198795110000001</v>
      </c>
      <c r="AL74" s="106">
        <v>0.80985899350000001</v>
      </c>
      <c r="AM74" s="106">
        <v>7.4415399999999999E-5</v>
      </c>
      <c r="AN74" s="106">
        <v>1.1661837303</v>
      </c>
      <c r="AO74" s="106">
        <v>1.0807756560999999</v>
      </c>
      <c r="AP74" s="106">
        <v>1.2583411599000001</v>
      </c>
      <c r="AQ74" s="106">
        <v>0.1200465886</v>
      </c>
      <c r="AR74" s="106">
        <v>1.0616868484999999</v>
      </c>
      <c r="AS74" s="106">
        <v>0.9845118155</v>
      </c>
      <c r="AT74" s="106">
        <v>1.1449115658</v>
      </c>
      <c r="AU74" s="104">
        <v>1</v>
      </c>
      <c r="AV74" s="104">
        <v>2</v>
      </c>
      <c r="AW74" s="104">
        <v>3</v>
      </c>
      <c r="AX74" s="104" t="s">
        <v>28</v>
      </c>
      <c r="AY74" s="104" t="s">
        <v>227</v>
      </c>
      <c r="AZ74" s="104" t="s">
        <v>28</v>
      </c>
      <c r="BA74" s="104" t="s">
        <v>28</v>
      </c>
      <c r="BB74" s="104" t="s">
        <v>28</v>
      </c>
      <c r="BC74" s="110" t="s">
        <v>422</v>
      </c>
      <c r="BD74" s="111">
        <v>27228.847021000001</v>
      </c>
      <c r="BE74" s="111">
        <v>22270.604890999999</v>
      </c>
      <c r="BF74" s="111">
        <v>19452.50171</v>
      </c>
    </row>
    <row r="75" spans="1:93" x14ac:dyDescent="0.3">
      <c r="A75" s="10"/>
      <c r="B75" t="s">
        <v>188</v>
      </c>
      <c r="C75" s="104">
        <v>89024.567328999998</v>
      </c>
      <c r="D75" s="118">
        <v>1114</v>
      </c>
      <c r="E75" s="116">
        <v>0.84250442540000003</v>
      </c>
      <c r="F75" s="106">
        <v>0.78608442820000002</v>
      </c>
      <c r="G75" s="106">
        <v>0.90297388089999997</v>
      </c>
      <c r="H75" s="106">
        <v>9.1524280000000001E-38</v>
      </c>
      <c r="I75" s="107">
        <v>0.79914333329999998</v>
      </c>
      <c r="J75" s="106">
        <v>0.79391103860000001</v>
      </c>
      <c r="K75" s="106">
        <v>0.80441011159999998</v>
      </c>
      <c r="L75" s="106">
        <v>1.5750296076000001</v>
      </c>
      <c r="M75" s="106">
        <v>1.4695545936000001</v>
      </c>
      <c r="N75" s="106">
        <v>1.6880749281</v>
      </c>
      <c r="O75" s="118">
        <v>60695.578817000001</v>
      </c>
      <c r="P75" s="118">
        <v>789</v>
      </c>
      <c r="Q75" s="116">
        <v>0.81224304660000002</v>
      </c>
      <c r="R75" s="106">
        <v>0.75777602209999995</v>
      </c>
      <c r="S75" s="106">
        <v>0.870625023</v>
      </c>
      <c r="T75" s="106">
        <v>6.2252359999999998E-37</v>
      </c>
      <c r="U75" s="107">
        <v>0.76927222829999997</v>
      </c>
      <c r="V75" s="106">
        <v>0.76317653320000001</v>
      </c>
      <c r="W75" s="106">
        <v>0.77541661139999996</v>
      </c>
      <c r="X75" s="106">
        <v>1.5677249043000001</v>
      </c>
      <c r="Y75" s="106">
        <v>1.4625971214</v>
      </c>
      <c r="Z75" s="106">
        <v>1.6804090064999999</v>
      </c>
      <c r="AA75" s="118">
        <v>50471.108818000001</v>
      </c>
      <c r="AB75" s="118">
        <v>696</v>
      </c>
      <c r="AC75" s="116">
        <v>0.75114128599999996</v>
      </c>
      <c r="AD75" s="106">
        <v>0.70058233540000003</v>
      </c>
      <c r="AE75" s="106">
        <v>0.80534892619999998</v>
      </c>
      <c r="AF75" s="106">
        <v>6.9130050000000004E-17</v>
      </c>
      <c r="AG75" s="107">
        <v>0.72515960950000002</v>
      </c>
      <c r="AH75" s="106">
        <v>0.71886067320000002</v>
      </c>
      <c r="AI75" s="106">
        <v>0.73151373939999997</v>
      </c>
      <c r="AJ75" s="106">
        <v>1.3455615357999999</v>
      </c>
      <c r="AK75" s="106">
        <v>1.2549924506000001</v>
      </c>
      <c r="AL75" s="106">
        <v>1.4426667234999999</v>
      </c>
      <c r="AM75" s="106">
        <v>3.4295750200000003E-2</v>
      </c>
      <c r="AN75" s="106">
        <v>0.92477404289999998</v>
      </c>
      <c r="AO75" s="106">
        <v>0.86017023150000005</v>
      </c>
      <c r="AP75" s="106">
        <v>0.99422997810000002</v>
      </c>
      <c r="AQ75" s="106">
        <v>0.31978994300000002</v>
      </c>
      <c r="AR75" s="106">
        <v>0.96408163810000003</v>
      </c>
      <c r="AS75" s="106">
        <v>0.89705179260000001</v>
      </c>
      <c r="AT75" s="106">
        <v>1.0361201132</v>
      </c>
      <c r="AU75" s="104">
        <v>1</v>
      </c>
      <c r="AV75" s="104">
        <v>2</v>
      </c>
      <c r="AW75" s="104">
        <v>3</v>
      </c>
      <c r="AX75" s="104" t="s">
        <v>28</v>
      </c>
      <c r="AY75" s="104" t="s">
        <v>28</v>
      </c>
      <c r="AZ75" s="104" t="s">
        <v>28</v>
      </c>
      <c r="BA75" s="104" t="s">
        <v>28</v>
      </c>
      <c r="BB75" s="104" t="s">
        <v>28</v>
      </c>
      <c r="BC75" s="110" t="s">
        <v>228</v>
      </c>
      <c r="BD75" s="111">
        <v>89024.567328999998</v>
      </c>
      <c r="BE75" s="111">
        <v>60695.578817000001</v>
      </c>
      <c r="BF75" s="111">
        <v>50471.108818000001</v>
      </c>
      <c r="BQ75" s="52"/>
      <c r="CC75" s="4"/>
      <c r="CO75" s="4"/>
    </row>
    <row r="76" spans="1:93" x14ac:dyDescent="0.3">
      <c r="A76" s="10"/>
      <c r="B76" t="s">
        <v>189</v>
      </c>
      <c r="C76" s="104">
        <v>226099.55871000001</v>
      </c>
      <c r="D76" s="118">
        <v>2786</v>
      </c>
      <c r="E76" s="116">
        <v>0.86622457720000001</v>
      </c>
      <c r="F76" s="106">
        <v>0.80909363450000005</v>
      </c>
      <c r="G76" s="106">
        <v>0.92738959509999996</v>
      </c>
      <c r="H76" s="106">
        <v>1.324965E-43</v>
      </c>
      <c r="I76" s="107">
        <v>0.81155620500000003</v>
      </c>
      <c r="J76" s="106">
        <v>0.80821793019999999</v>
      </c>
      <c r="K76" s="106">
        <v>0.81490826819999995</v>
      </c>
      <c r="L76" s="106">
        <v>1.6193735187</v>
      </c>
      <c r="M76" s="106">
        <v>1.5125694195999999</v>
      </c>
      <c r="N76" s="106">
        <v>1.7337191663</v>
      </c>
      <c r="O76" s="118">
        <v>238964.59392000001</v>
      </c>
      <c r="P76" s="118">
        <v>2941</v>
      </c>
      <c r="Q76" s="116">
        <v>0.85866982390000002</v>
      </c>
      <c r="R76" s="106">
        <v>0.80176274690000005</v>
      </c>
      <c r="S76" s="106">
        <v>0.9196160203</v>
      </c>
      <c r="T76" s="106">
        <v>2.8873170000000001E-47</v>
      </c>
      <c r="U76" s="107">
        <v>0.81252837099999997</v>
      </c>
      <c r="V76" s="106">
        <v>0.80927712750000003</v>
      </c>
      <c r="W76" s="106">
        <v>0.81579267629999996</v>
      </c>
      <c r="X76" s="106">
        <v>1.6573340618000001</v>
      </c>
      <c r="Y76" s="106">
        <v>1.5474966895</v>
      </c>
      <c r="Z76" s="106">
        <v>1.7749674109</v>
      </c>
      <c r="AA76" s="118">
        <v>159110.62828999999</v>
      </c>
      <c r="AB76" s="118">
        <v>2449</v>
      </c>
      <c r="AC76" s="116">
        <v>0.65977105010000003</v>
      </c>
      <c r="AD76" s="106">
        <v>0.61614622500000005</v>
      </c>
      <c r="AE76" s="106">
        <v>0.70648463110000004</v>
      </c>
      <c r="AF76" s="106">
        <v>1.6856919000000001E-6</v>
      </c>
      <c r="AG76" s="107">
        <v>0.64969631809999995</v>
      </c>
      <c r="AH76" s="106">
        <v>0.64651180990000001</v>
      </c>
      <c r="AI76" s="106">
        <v>0.65289651209999999</v>
      </c>
      <c r="AJ76" s="106">
        <v>1.1818849049</v>
      </c>
      <c r="AK76" s="106">
        <v>1.1037373078999999</v>
      </c>
      <c r="AL76" s="106">
        <v>1.2655655640000001</v>
      </c>
      <c r="AM76" s="106">
        <v>2.180219E-13</v>
      </c>
      <c r="AN76" s="106">
        <v>0.76836408089999997</v>
      </c>
      <c r="AO76" s="106">
        <v>0.71614200939999995</v>
      </c>
      <c r="AP76" s="106">
        <v>0.82439425860000004</v>
      </c>
      <c r="AQ76" s="106">
        <v>0.80680488289999996</v>
      </c>
      <c r="AR76" s="106">
        <v>0.99127852809999994</v>
      </c>
      <c r="AS76" s="106">
        <v>0.92407208200000002</v>
      </c>
      <c r="AT76" s="106">
        <v>1.0633728033000001</v>
      </c>
      <c r="AU76" s="104">
        <v>1</v>
      </c>
      <c r="AV76" s="104">
        <v>2</v>
      </c>
      <c r="AW76" s="104">
        <v>3</v>
      </c>
      <c r="AX76" s="104" t="s">
        <v>28</v>
      </c>
      <c r="AY76" s="104" t="s">
        <v>227</v>
      </c>
      <c r="AZ76" s="104" t="s">
        <v>28</v>
      </c>
      <c r="BA76" s="104" t="s">
        <v>28</v>
      </c>
      <c r="BB76" s="104" t="s">
        <v>28</v>
      </c>
      <c r="BC76" s="110" t="s">
        <v>422</v>
      </c>
      <c r="BD76" s="111">
        <v>226099.55871000001</v>
      </c>
      <c r="BE76" s="111">
        <v>238964.59392000001</v>
      </c>
      <c r="BF76" s="111">
        <v>159110.62828999999</v>
      </c>
      <c r="BQ76" s="52"/>
      <c r="CC76" s="4"/>
      <c r="CO76" s="4"/>
    </row>
    <row r="77" spans="1:93" x14ac:dyDescent="0.3">
      <c r="A77" s="10"/>
      <c r="B77" t="s">
        <v>192</v>
      </c>
      <c r="C77" s="104">
        <v>88013.430095000003</v>
      </c>
      <c r="D77" s="118">
        <v>3025</v>
      </c>
      <c r="E77" s="116">
        <v>0.30934251550000003</v>
      </c>
      <c r="F77" s="106">
        <v>0.28862697399999998</v>
      </c>
      <c r="G77" s="106">
        <v>0.33154486770000002</v>
      </c>
      <c r="H77" s="106">
        <v>4.3241210000000001E-54</v>
      </c>
      <c r="I77" s="107">
        <v>0.29095348789999997</v>
      </c>
      <c r="J77" s="106">
        <v>0.28903762960000001</v>
      </c>
      <c r="K77" s="106">
        <v>0.2928820453</v>
      </c>
      <c r="L77" s="106">
        <v>0.57830393059999996</v>
      </c>
      <c r="M77" s="106">
        <v>0.53957702279999997</v>
      </c>
      <c r="N77" s="106">
        <v>0.61981037380000004</v>
      </c>
      <c r="O77" s="118">
        <v>159324.72343000001</v>
      </c>
      <c r="P77" s="118">
        <v>3723</v>
      </c>
      <c r="Q77" s="116">
        <v>0.45769930240000001</v>
      </c>
      <c r="R77" s="106">
        <v>0.42736457010000001</v>
      </c>
      <c r="S77" s="106">
        <v>0.49018722209999999</v>
      </c>
      <c r="T77" s="106">
        <v>3.9561659999999999E-4</v>
      </c>
      <c r="U77" s="107">
        <v>0.42794714859999999</v>
      </c>
      <c r="V77" s="106">
        <v>0.42585095769999998</v>
      </c>
      <c r="W77" s="106">
        <v>0.43005365769999998</v>
      </c>
      <c r="X77" s="106">
        <v>0.88341365080000001</v>
      </c>
      <c r="Y77" s="106">
        <v>0.82486403860000002</v>
      </c>
      <c r="Z77" s="106">
        <v>0.9461191686</v>
      </c>
      <c r="AA77" s="118">
        <v>29069.137337</v>
      </c>
      <c r="AB77" s="118">
        <v>932</v>
      </c>
      <c r="AC77" s="116">
        <v>0.33237791480000001</v>
      </c>
      <c r="AD77" s="106">
        <v>0.30961912460000002</v>
      </c>
      <c r="AE77" s="106">
        <v>0.3568096073</v>
      </c>
      <c r="AF77" s="106">
        <v>1.4688169999999999E-46</v>
      </c>
      <c r="AG77" s="107">
        <v>0.31190061520000001</v>
      </c>
      <c r="AH77" s="106">
        <v>0.30833565730000001</v>
      </c>
      <c r="AI77" s="106">
        <v>0.3155067909</v>
      </c>
      <c r="AJ77" s="106">
        <v>0.59540721009999997</v>
      </c>
      <c r="AK77" s="106">
        <v>0.55463811210000002</v>
      </c>
      <c r="AL77" s="106">
        <v>0.63917307189999994</v>
      </c>
      <c r="AM77" s="106">
        <v>7.313766E-18</v>
      </c>
      <c r="AN77" s="106">
        <v>0.7261927493</v>
      </c>
      <c r="AO77" s="106">
        <v>0.67518313480000003</v>
      </c>
      <c r="AP77" s="106">
        <v>0.78105610469999998</v>
      </c>
      <c r="AQ77" s="106">
        <v>4.4754140000000003E-27</v>
      </c>
      <c r="AR77" s="106">
        <v>1.479587446</v>
      </c>
      <c r="AS77" s="106">
        <v>1.377826974</v>
      </c>
      <c r="AT77" s="106">
        <v>1.5888635159</v>
      </c>
      <c r="AU77" s="104">
        <v>1</v>
      </c>
      <c r="AV77" s="104">
        <v>2</v>
      </c>
      <c r="AW77" s="104">
        <v>3</v>
      </c>
      <c r="AX77" s="104" t="s">
        <v>226</v>
      </c>
      <c r="AY77" s="104" t="s">
        <v>227</v>
      </c>
      <c r="AZ77" s="104" t="s">
        <v>28</v>
      </c>
      <c r="BA77" s="104" t="s">
        <v>28</v>
      </c>
      <c r="BB77" s="104" t="s">
        <v>28</v>
      </c>
      <c r="BC77" s="110" t="s">
        <v>424</v>
      </c>
      <c r="BD77" s="111">
        <v>88013.430095000003</v>
      </c>
      <c r="BE77" s="111">
        <v>159324.72343000001</v>
      </c>
      <c r="BF77" s="111">
        <v>29069.137337</v>
      </c>
    </row>
    <row r="78" spans="1:93" x14ac:dyDescent="0.3">
      <c r="A78" s="10"/>
      <c r="B78" t="s">
        <v>190</v>
      </c>
      <c r="C78" s="104">
        <v>69894.611235000004</v>
      </c>
      <c r="D78" s="118">
        <v>1655</v>
      </c>
      <c r="E78" s="116">
        <v>0.4436796596</v>
      </c>
      <c r="F78" s="106">
        <v>0.41395232980000002</v>
      </c>
      <c r="G78" s="106">
        <v>0.47554181039999999</v>
      </c>
      <c r="H78" s="106">
        <v>1.2578438000000001E-7</v>
      </c>
      <c r="I78" s="107">
        <v>0.42232393499999998</v>
      </c>
      <c r="J78" s="106">
        <v>0.4192045922</v>
      </c>
      <c r="K78" s="106">
        <v>0.42546648910000001</v>
      </c>
      <c r="L78" s="106">
        <v>0.82944205280000005</v>
      </c>
      <c r="M78" s="106">
        <v>0.77386795350000004</v>
      </c>
      <c r="N78" s="106">
        <v>0.88900711789999998</v>
      </c>
      <c r="O78" s="118">
        <v>95048.258094000004</v>
      </c>
      <c r="P78" s="118">
        <v>1693</v>
      </c>
      <c r="Q78" s="116">
        <v>0.60935573489999995</v>
      </c>
      <c r="R78" s="106">
        <v>0.56849506640000003</v>
      </c>
      <c r="S78" s="106">
        <v>0.65315327020000002</v>
      </c>
      <c r="T78" s="106">
        <v>4.6289033000000004E-6</v>
      </c>
      <c r="U78" s="107">
        <v>0.56141912640000002</v>
      </c>
      <c r="V78" s="106">
        <v>0.55786131049999998</v>
      </c>
      <c r="W78" s="106">
        <v>0.56499963249999996</v>
      </c>
      <c r="X78" s="106">
        <v>1.1761284572999999</v>
      </c>
      <c r="Y78" s="106">
        <v>1.0972625464000001</v>
      </c>
      <c r="Z78" s="106">
        <v>1.2606628673</v>
      </c>
      <c r="AA78" s="118">
        <v>57139.398736000003</v>
      </c>
      <c r="AB78" s="118">
        <v>1034</v>
      </c>
      <c r="AC78" s="116">
        <v>0.58051208340000005</v>
      </c>
      <c r="AD78" s="106">
        <v>0.54138805540000001</v>
      </c>
      <c r="AE78" s="106">
        <v>0.62246345400000003</v>
      </c>
      <c r="AF78" s="106">
        <v>0.2717177153</v>
      </c>
      <c r="AG78" s="107">
        <v>0.55260540359999999</v>
      </c>
      <c r="AH78" s="106">
        <v>0.54809291490000001</v>
      </c>
      <c r="AI78" s="106">
        <v>0.55715504400000004</v>
      </c>
      <c r="AJ78" s="106">
        <v>1.0399038703000001</v>
      </c>
      <c r="AK78" s="106">
        <v>0.96981880350000005</v>
      </c>
      <c r="AL78" s="106">
        <v>1.1150537146999999</v>
      </c>
      <c r="AM78" s="106">
        <v>0.18992731700000001</v>
      </c>
      <c r="AN78" s="106">
        <v>0.95266533170000001</v>
      </c>
      <c r="AO78" s="106">
        <v>0.88603515150000001</v>
      </c>
      <c r="AP78" s="106">
        <v>1.0243061268</v>
      </c>
      <c r="AQ78" s="106">
        <v>6.3433129999999998E-18</v>
      </c>
      <c r="AR78" s="106">
        <v>1.3734137273</v>
      </c>
      <c r="AS78" s="106">
        <v>1.2778838775000001</v>
      </c>
      <c r="AT78" s="106">
        <v>1.4760850335</v>
      </c>
      <c r="AU78" s="104">
        <v>1</v>
      </c>
      <c r="AV78" s="104">
        <v>2</v>
      </c>
      <c r="AW78" s="104" t="s">
        <v>28</v>
      </c>
      <c r="AX78" s="104" t="s">
        <v>226</v>
      </c>
      <c r="AY78" s="104" t="s">
        <v>28</v>
      </c>
      <c r="AZ78" s="104" t="s">
        <v>28</v>
      </c>
      <c r="BA78" s="104" t="s">
        <v>28</v>
      </c>
      <c r="BB78" s="104" t="s">
        <v>28</v>
      </c>
      <c r="BC78" s="110" t="s">
        <v>438</v>
      </c>
      <c r="BD78" s="111">
        <v>69894.611235000004</v>
      </c>
      <c r="BE78" s="111">
        <v>95048.258094000004</v>
      </c>
      <c r="BF78" s="111">
        <v>57139.398736000003</v>
      </c>
      <c r="BQ78" s="52"/>
      <c r="CO78" s="4"/>
    </row>
    <row r="79" spans="1:93" x14ac:dyDescent="0.3">
      <c r="A79" s="10"/>
      <c r="B79" t="s">
        <v>191</v>
      </c>
      <c r="C79" s="104">
        <v>94787.628333000001</v>
      </c>
      <c r="D79" s="118">
        <v>1856</v>
      </c>
      <c r="E79" s="116">
        <v>0.53498324139999998</v>
      </c>
      <c r="F79" s="106">
        <v>0.49975338660000002</v>
      </c>
      <c r="G79" s="106">
        <v>0.57269660639999997</v>
      </c>
      <c r="H79" s="106">
        <v>0.99700237960000004</v>
      </c>
      <c r="I79" s="107">
        <v>0.51070920440000001</v>
      </c>
      <c r="J79" s="106">
        <v>0.50746831429999995</v>
      </c>
      <c r="K79" s="106">
        <v>0.51397079209999996</v>
      </c>
      <c r="L79" s="106">
        <v>1.0001305861000001</v>
      </c>
      <c r="M79" s="106">
        <v>0.93426972809999997</v>
      </c>
      <c r="N79" s="106">
        <v>1.0706342709000001</v>
      </c>
      <c r="O79" s="118">
        <v>89362.499976999999</v>
      </c>
      <c r="P79" s="118">
        <v>1315</v>
      </c>
      <c r="Q79" s="116">
        <v>0.69135414900000003</v>
      </c>
      <c r="R79" s="106">
        <v>0.64561319070000001</v>
      </c>
      <c r="S79" s="106">
        <v>0.74033580210000005</v>
      </c>
      <c r="T79" s="106">
        <v>1.4574579999999999E-16</v>
      </c>
      <c r="U79" s="107">
        <v>0.67956273749999996</v>
      </c>
      <c r="V79" s="106">
        <v>0.67512177549999997</v>
      </c>
      <c r="W79" s="106">
        <v>0.68403291209999995</v>
      </c>
      <c r="X79" s="106">
        <v>1.3343950702</v>
      </c>
      <c r="Y79" s="106">
        <v>1.2461096243000001</v>
      </c>
      <c r="Z79" s="106">
        <v>1.4289354392</v>
      </c>
      <c r="AA79" s="118">
        <v>75719.011530000003</v>
      </c>
      <c r="AB79" s="118">
        <v>1395</v>
      </c>
      <c r="AC79" s="116">
        <v>0.55510224829999999</v>
      </c>
      <c r="AD79" s="106">
        <v>0.51827834520000005</v>
      </c>
      <c r="AE79" s="106">
        <v>0.5945425057</v>
      </c>
      <c r="AF79" s="106">
        <v>0.87228159319999998</v>
      </c>
      <c r="AG79" s="107">
        <v>0.54278861310000004</v>
      </c>
      <c r="AH79" s="106">
        <v>0.53893622009999997</v>
      </c>
      <c r="AI79" s="106">
        <v>0.54666854359999995</v>
      </c>
      <c r="AJ79" s="106">
        <v>0.99438580679999999</v>
      </c>
      <c r="AK79" s="106">
        <v>0.92842108290000003</v>
      </c>
      <c r="AL79" s="106">
        <v>1.0650373531999999</v>
      </c>
      <c r="AM79" s="106">
        <v>1.0408436E-9</v>
      </c>
      <c r="AN79" s="106">
        <v>0.80292025310000004</v>
      </c>
      <c r="AO79" s="106">
        <v>0.74826989470000005</v>
      </c>
      <c r="AP79" s="106">
        <v>0.86156203440000001</v>
      </c>
      <c r="AQ79" s="106">
        <v>6.8955350000000003E-13</v>
      </c>
      <c r="AR79" s="106">
        <v>1.2922912261999999</v>
      </c>
      <c r="AS79" s="106">
        <v>1.2049472861999999</v>
      </c>
      <c r="AT79" s="106">
        <v>1.3859665336</v>
      </c>
      <c r="AU79" s="104" t="s">
        <v>28</v>
      </c>
      <c r="AV79" s="104">
        <v>2</v>
      </c>
      <c r="AW79" s="104" t="s">
        <v>28</v>
      </c>
      <c r="AX79" s="104" t="s">
        <v>226</v>
      </c>
      <c r="AY79" s="104" t="s">
        <v>227</v>
      </c>
      <c r="AZ79" s="104" t="s">
        <v>28</v>
      </c>
      <c r="BA79" s="104" t="s">
        <v>28</v>
      </c>
      <c r="BB79" s="104" t="s">
        <v>28</v>
      </c>
      <c r="BC79" s="110" t="s">
        <v>435</v>
      </c>
      <c r="BD79" s="111">
        <v>94787.628333000001</v>
      </c>
      <c r="BE79" s="111">
        <v>89362.499976999999</v>
      </c>
      <c r="BF79" s="111">
        <v>75719.011530000003</v>
      </c>
      <c r="BQ79" s="52"/>
      <c r="CC79" s="4"/>
      <c r="CO79" s="4"/>
    </row>
    <row r="80" spans="1:93" x14ac:dyDescent="0.3">
      <c r="A80" s="10"/>
      <c r="B80" t="s">
        <v>146</v>
      </c>
      <c r="C80" s="104">
        <v>64134.340775999997</v>
      </c>
      <c r="D80" s="118">
        <v>1093</v>
      </c>
      <c r="E80" s="116">
        <v>0.59239302859999998</v>
      </c>
      <c r="F80" s="106">
        <v>0.55257594939999999</v>
      </c>
      <c r="G80" s="106">
        <v>0.6350792153</v>
      </c>
      <c r="H80" s="106">
        <v>4.0395767000000003E-3</v>
      </c>
      <c r="I80" s="107">
        <v>0.58677347459999996</v>
      </c>
      <c r="J80" s="106">
        <v>0.58224977499999997</v>
      </c>
      <c r="K80" s="106">
        <v>0.59133232040000006</v>
      </c>
      <c r="L80" s="106">
        <v>1.1074559744000001</v>
      </c>
      <c r="M80" s="106">
        <v>1.0330194768000001</v>
      </c>
      <c r="N80" s="106">
        <v>1.1872561581000001</v>
      </c>
      <c r="O80" s="118">
        <v>100084.46437</v>
      </c>
      <c r="P80" s="118">
        <v>1401</v>
      </c>
      <c r="Q80" s="116">
        <v>0.764107078</v>
      </c>
      <c r="R80" s="106">
        <v>0.71318220440000002</v>
      </c>
      <c r="S80" s="106">
        <v>0.81866824910000002</v>
      </c>
      <c r="T80" s="106">
        <v>2.4218780000000001E-28</v>
      </c>
      <c r="U80" s="107">
        <v>0.71437876060000005</v>
      </c>
      <c r="V80" s="106">
        <v>0.70996662669999999</v>
      </c>
      <c r="W80" s="106">
        <v>0.71881831399999996</v>
      </c>
      <c r="X80" s="106">
        <v>1.4748168061</v>
      </c>
      <c r="Y80" s="106">
        <v>1.3765257923000001</v>
      </c>
      <c r="Z80" s="106">
        <v>1.5801263032999999</v>
      </c>
      <c r="AA80" s="118">
        <v>90319.394474999994</v>
      </c>
      <c r="AB80" s="118">
        <v>1429</v>
      </c>
      <c r="AC80" s="116">
        <v>0.65845053440000001</v>
      </c>
      <c r="AD80" s="106">
        <v>0.61432797760000002</v>
      </c>
      <c r="AE80" s="106">
        <v>0.70574208250000003</v>
      </c>
      <c r="AF80" s="106">
        <v>3.0780884000000001E-6</v>
      </c>
      <c r="AG80" s="107">
        <v>0.63204614749999999</v>
      </c>
      <c r="AH80" s="106">
        <v>0.6279375747</v>
      </c>
      <c r="AI80" s="106">
        <v>0.6361816025</v>
      </c>
      <c r="AJ80" s="106">
        <v>1.1795193910999999</v>
      </c>
      <c r="AK80" s="106">
        <v>1.1004801792000001</v>
      </c>
      <c r="AL80" s="106">
        <v>1.264235395</v>
      </c>
      <c r="AM80" s="106">
        <v>4.7290100000000003E-5</v>
      </c>
      <c r="AN80" s="106">
        <v>0.86172547460000004</v>
      </c>
      <c r="AO80" s="106">
        <v>0.80211103559999997</v>
      </c>
      <c r="AP80" s="106">
        <v>0.92577057360000004</v>
      </c>
      <c r="AQ80" s="106">
        <v>3.958217E-12</v>
      </c>
      <c r="AR80" s="106">
        <v>1.2898650745</v>
      </c>
      <c r="AS80" s="106">
        <v>1.2003802808999999</v>
      </c>
      <c r="AT80" s="106">
        <v>1.3860206944</v>
      </c>
      <c r="AU80" s="104">
        <v>1</v>
      </c>
      <c r="AV80" s="104">
        <v>2</v>
      </c>
      <c r="AW80" s="104">
        <v>3</v>
      </c>
      <c r="AX80" s="104" t="s">
        <v>226</v>
      </c>
      <c r="AY80" s="104" t="s">
        <v>227</v>
      </c>
      <c r="AZ80" s="104" t="s">
        <v>28</v>
      </c>
      <c r="BA80" s="104" t="s">
        <v>28</v>
      </c>
      <c r="BB80" s="104" t="s">
        <v>28</v>
      </c>
      <c r="BC80" s="110" t="s">
        <v>424</v>
      </c>
      <c r="BD80" s="111">
        <v>64134.340775999997</v>
      </c>
      <c r="BE80" s="111">
        <v>100084.46437</v>
      </c>
      <c r="BF80" s="111">
        <v>90319.394474999994</v>
      </c>
    </row>
    <row r="81" spans="1:93" x14ac:dyDescent="0.3">
      <c r="A81" s="10"/>
      <c r="B81" t="s">
        <v>194</v>
      </c>
      <c r="C81" s="104">
        <v>37325.800620000002</v>
      </c>
      <c r="D81" s="118">
        <v>684</v>
      </c>
      <c r="E81" s="116">
        <v>0.597180339</v>
      </c>
      <c r="F81" s="106">
        <v>0.55691113240000001</v>
      </c>
      <c r="G81" s="106">
        <v>0.64036133689999997</v>
      </c>
      <c r="H81" s="106">
        <v>1.9922736999999999E-3</v>
      </c>
      <c r="I81" s="107">
        <v>0.54569883949999998</v>
      </c>
      <c r="J81" s="106">
        <v>0.54019081960000004</v>
      </c>
      <c r="K81" s="106">
        <v>0.55126302159999996</v>
      </c>
      <c r="L81" s="106">
        <v>1.1164056669</v>
      </c>
      <c r="M81" s="106">
        <v>1.0411239346000001</v>
      </c>
      <c r="N81" s="106">
        <v>1.1971308811000001</v>
      </c>
      <c r="O81" s="118">
        <v>23929.182510999999</v>
      </c>
      <c r="P81" s="118">
        <v>716</v>
      </c>
      <c r="Q81" s="116">
        <v>0.37439975869999997</v>
      </c>
      <c r="R81" s="106">
        <v>0.34868811090000001</v>
      </c>
      <c r="S81" s="106">
        <v>0.40200733820000001</v>
      </c>
      <c r="T81" s="106">
        <v>3.5841239999999999E-19</v>
      </c>
      <c r="U81" s="107">
        <v>0.33420645970000001</v>
      </c>
      <c r="V81" s="106">
        <v>0.32999870310000001</v>
      </c>
      <c r="W81" s="106">
        <v>0.33846786849999999</v>
      </c>
      <c r="X81" s="106">
        <v>0.7226357041</v>
      </c>
      <c r="Y81" s="106">
        <v>0.67300919049999997</v>
      </c>
      <c r="Z81" s="106">
        <v>0.77592158950000001</v>
      </c>
      <c r="AA81" s="118">
        <v>21266.350364000002</v>
      </c>
      <c r="AB81" s="118">
        <v>337</v>
      </c>
      <c r="AC81" s="116">
        <v>0.63359095659999998</v>
      </c>
      <c r="AD81" s="106">
        <v>0.58962343070000001</v>
      </c>
      <c r="AE81" s="106">
        <v>0.68083708919999997</v>
      </c>
      <c r="AF81" s="106">
        <v>5.5912110000000002E-4</v>
      </c>
      <c r="AG81" s="107">
        <v>0.6310489722</v>
      </c>
      <c r="AH81" s="106">
        <v>0.62262436880000005</v>
      </c>
      <c r="AI81" s="106">
        <v>0.63958756729999999</v>
      </c>
      <c r="AJ81" s="106">
        <v>1.1349870344999999</v>
      </c>
      <c r="AK81" s="106">
        <v>1.0562255381000001</v>
      </c>
      <c r="AL81" s="106">
        <v>1.219621683</v>
      </c>
      <c r="AM81" s="106">
        <v>1.004051E-41</v>
      </c>
      <c r="AN81" s="106">
        <v>1.6922846288</v>
      </c>
      <c r="AO81" s="106">
        <v>1.5681333035</v>
      </c>
      <c r="AP81" s="106">
        <v>1.8262651894999999</v>
      </c>
      <c r="AQ81" s="106">
        <v>6.0906880000000003E-35</v>
      </c>
      <c r="AR81" s="106">
        <v>0.62694588929999995</v>
      </c>
      <c r="AS81" s="106">
        <v>0.58210753120000003</v>
      </c>
      <c r="AT81" s="106">
        <v>0.67523803940000005</v>
      </c>
      <c r="AU81" s="104">
        <v>1</v>
      </c>
      <c r="AV81" s="104">
        <v>2</v>
      </c>
      <c r="AW81" s="104">
        <v>3</v>
      </c>
      <c r="AX81" s="104" t="s">
        <v>226</v>
      </c>
      <c r="AY81" s="104" t="s">
        <v>227</v>
      </c>
      <c r="AZ81" s="104" t="s">
        <v>28</v>
      </c>
      <c r="BA81" s="104" t="s">
        <v>28</v>
      </c>
      <c r="BB81" s="104" t="s">
        <v>28</v>
      </c>
      <c r="BC81" s="110" t="s">
        <v>424</v>
      </c>
      <c r="BD81" s="111">
        <v>37325.800620000002</v>
      </c>
      <c r="BE81" s="111">
        <v>23929.182510999999</v>
      </c>
      <c r="BF81" s="111">
        <v>21266.350364000002</v>
      </c>
      <c r="BQ81" s="52"/>
      <c r="CC81" s="4"/>
      <c r="CO81" s="4"/>
    </row>
    <row r="82" spans="1:93" x14ac:dyDescent="0.3">
      <c r="A82" s="10"/>
      <c r="B82" t="s">
        <v>193</v>
      </c>
      <c r="C82" s="104">
        <v>114621.49827</v>
      </c>
      <c r="D82" s="118">
        <v>3175</v>
      </c>
      <c r="E82" s="116">
        <v>0.38945846509999998</v>
      </c>
      <c r="F82" s="106">
        <v>0.36340544540000003</v>
      </c>
      <c r="G82" s="106">
        <v>0.41737926050000002</v>
      </c>
      <c r="H82" s="106">
        <v>2.6264619999999999E-19</v>
      </c>
      <c r="I82" s="107">
        <v>0.36101259299999999</v>
      </c>
      <c r="J82" s="106">
        <v>0.35892867360000003</v>
      </c>
      <c r="K82" s="106">
        <v>0.36310861150000001</v>
      </c>
      <c r="L82" s="106">
        <v>0.72807761599999998</v>
      </c>
      <c r="M82" s="106">
        <v>0.6793724981</v>
      </c>
      <c r="N82" s="106">
        <v>0.78027446860000005</v>
      </c>
      <c r="O82" s="118">
        <v>133220.11986000001</v>
      </c>
      <c r="P82" s="118">
        <v>3882</v>
      </c>
      <c r="Q82" s="116">
        <v>0.36097097900000003</v>
      </c>
      <c r="R82" s="106">
        <v>0.33691956560000003</v>
      </c>
      <c r="S82" s="106">
        <v>0.38673933189999998</v>
      </c>
      <c r="T82" s="106">
        <v>9.4281869999999995E-25</v>
      </c>
      <c r="U82" s="107">
        <v>0.34317393060000001</v>
      </c>
      <c r="V82" s="106">
        <v>0.34133607269999999</v>
      </c>
      <c r="W82" s="106">
        <v>0.3450216841</v>
      </c>
      <c r="X82" s="106">
        <v>0.69671657509999996</v>
      </c>
      <c r="Y82" s="106">
        <v>0.65029450970000002</v>
      </c>
      <c r="Z82" s="106">
        <v>0.74645253619999996</v>
      </c>
      <c r="AA82" s="118">
        <v>77545.362559000001</v>
      </c>
      <c r="AB82" s="118">
        <v>1727</v>
      </c>
      <c r="AC82" s="116">
        <v>0.47122751489999998</v>
      </c>
      <c r="AD82" s="106">
        <v>0.43946485029999999</v>
      </c>
      <c r="AE82" s="106">
        <v>0.5052858509</v>
      </c>
      <c r="AF82" s="106">
        <v>1.9455145999999999E-6</v>
      </c>
      <c r="AG82" s="107">
        <v>0.44901773340000001</v>
      </c>
      <c r="AH82" s="106">
        <v>0.44586849010000001</v>
      </c>
      <c r="AI82" s="106">
        <v>0.45218922030000003</v>
      </c>
      <c r="AJ82" s="106">
        <v>0.84413629040000004</v>
      </c>
      <c r="AK82" s="106">
        <v>0.78723804689999999</v>
      </c>
      <c r="AL82" s="106">
        <v>0.90514689879999999</v>
      </c>
      <c r="AM82" s="106">
        <v>4.2338290000000002E-13</v>
      </c>
      <c r="AN82" s="106">
        <v>1.3054443219</v>
      </c>
      <c r="AO82" s="106">
        <v>1.2146608983</v>
      </c>
      <c r="AP82" s="106">
        <v>1.4030128738000001</v>
      </c>
      <c r="AQ82" s="106">
        <v>3.74545581E-2</v>
      </c>
      <c r="AR82" s="106">
        <v>0.92685359629999997</v>
      </c>
      <c r="AS82" s="106">
        <v>0.86285460810000003</v>
      </c>
      <c r="AT82" s="106">
        <v>0.99559946830000001</v>
      </c>
      <c r="AU82" s="104">
        <v>1</v>
      </c>
      <c r="AV82" s="104">
        <v>2</v>
      </c>
      <c r="AW82" s="104">
        <v>3</v>
      </c>
      <c r="AX82" s="104" t="s">
        <v>28</v>
      </c>
      <c r="AY82" s="104" t="s">
        <v>227</v>
      </c>
      <c r="AZ82" s="104" t="s">
        <v>28</v>
      </c>
      <c r="BA82" s="104" t="s">
        <v>28</v>
      </c>
      <c r="BB82" s="104" t="s">
        <v>28</v>
      </c>
      <c r="BC82" s="110" t="s">
        <v>422</v>
      </c>
      <c r="BD82" s="111">
        <v>114621.49827</v>
      </c>
      <c r="BE82" s="111">
        <v>133220.11986000001</v>
      </c>
      <c r="BF82" s="111">
        <v>77545.362559000001</v>
      </c>
      <c r="BQ82" s="52"/>
      <c r="CC82" s="4"/>
      <c r="CO82" s="4"/>
    </row>
    <row r="83" spans="1:93" x14ac:dyDescent="0.3">
      <c r="A83" s="10"/>
      <c r="B83" t="s">
        <v>195</v>
      </c>
      <c r="C83" s="104">
        <v>50258.463499999998</v>
      </c>
      <c r="D83" s="118">
        <v>1114</v>
      </c>
      <c r="E83" s="116">
        <v>0.45699701440000001</v>
      </c>
      <c r="F83" s="106">
        <v>0.42616557199999999</v>
      </c>
      <c r="G83" s="106">
        <v>0.49005899320000001</v>
      </c>
      <c r="H83" s="106">
        <v>9.9878309999999993E-6</v>
      </c>
      <c r="I83" s="107">
        <v>0.45115317319999998</v>
      </c>
      <c r="J83" s="106">
        <v>0.44722608699999999</v>
      </c>
      <c r="K83" s="106">
        <v>0.4551147432</v>
      </c>
      <c r="L83" s="106">
        <v>0.85433833520000002</v>
      </c>
      <c r="M83" s="106">
        <v>0.79670014</v>
      </c>
      <c r="N83" s="106">
        <v>0.91614643250000005</v>
      </c>
      <c r="O83" s="118">
        <v>81332.550069999998</v>
      </c>
      <c r="P83" s="118">
        <v>1171</v>
      </c>
      <c r="Q83" s="116">
        <v>0.71190188160000001</v>
      </c>
      <c r="R83" s="106">
        <v>0.66407865929999998</v>
      </c>
      <c r="S83" s="106">
        <v>0.76316906429999998</v>
      </c>
      <c r="T83" s="106">
        <v>3.3605019999999999E-19</v>
      </c>
      <c r="U83" s="107">
        <v>0.69455636269999999</v>
      </c>
      <c r="V83" s="106">
        <v>0.6897993764</v>
      </c>
      <c r="W83" s="106">
        <v>0.699346154</v>
      </c>
      <c r="X83" s="106">
        <v>1.3740546183</v>
      </c>
      <c r="Y83" s="106">
        <v>1.2817501573000001</v>
      </c>
      <c r="Z83" s="106">
        <v>1.4730063291</v>
      </c>
      <c r="AA83" s="118">
        <v>57753.332903000002</v>
      </c>
      <c r="AB83" s="118">
        <v>881</v>
      </c>
      <c r="AC83" s="116">
        <v>0.66491260269999997</v>
      </c>
      <c r="AD83" s="106">
        <v>0.62025186269999999</v>
      </c>
      <c r="AE83" s="106">
        <v>0.71278910370000004</v>
      </c>
      <c r="AF83" s="106">
        <v>8.2456960999999999E-7</v>
      </c>
      <c r="AG83" s="107">
        <v>0.65554293870000002</v>
      </c>
      <c r="AH83" s="106">
        <v>0.65021829040000001</v>
      </c>
      <c r="AI83" s="106">
        <v>0.66091119070000004</v>
      </c>
      <c r="AJ83" s="106">
        <v>1.1910952567999999</v>
      </c>
      <c r="AK83" s="106">
        <v>1.1110919669999999</v>
      </c>
      <c r="AL83" s="106">
        <v>1.2768591195000001</v>
      </c>
      <c r="AM83" s="106">
        <v>6.4534797800000002E-2</v>
      </c>
      <c r="AN83" s="106">
        <v>0.93399472579999998</v>
      </c>
      <c r="AO83" s="106">
        <v>0.86876049879999995</v>
      </c>
      <c r="AP83" s="106">
        <v>1.0041273158999999</v>
      </c>
      <c r="AQ83" s="106">
        <v>6.5332699999999999E-33</v>
      </c>
      <c r="AR83" s="106">
        <v>1.5577823471000001</v>
      </c>
      <c r="AS83" s="106">
        <v>1.4485438643999999</v>
      </c>
      <c r="AT83" s="106">
        <v>1.6752587895</v>
      </c>
      <c r="AU83" s="104">
        <v>1</v>
      </c>
      <c r="AV83" s="104">
        <v>2</v>
      </c>
      <c r="AW83" s="104">
        <v>3</v>
      </c>
      <c r="AX83" s="104" t="s">
        <v>226</v>
      </c>
      <c r="AY83" s="104" t="s">
        <v>28</v>
      </c>
      <c r="AZ83" s="104" t="s">
        <v>28</v>
      </c>
      <c r="BA83" s="104" t="s">
        <v>28</v>
      </c>
      <c r="BB83" s="104" t="s">
        <v>28</v>
      </c>
      <c r="BC83" s="110" t="s">
        <v>421</v>
      </c>
      <c r="BD83" s="111">
        <v>50258.463499999998</v>
      </c>
      <c r="BE83" s="111">
        <v>81332.550069999998</v>
      </c>
      <c r="BF83" s="111">
        <v>57753.332903000002</v>
      </c>
      <c r="BQ83" s="52"/>
      <c r="CC83" s="4"/>
      <c r="CO83" s="4"/>
    </row>
    <row r="84" spans="1:93" s="3" customFormat="1" x14ac:dyDescent="0.3">
      <c r="A84" s="10" t="s">
        <v>230</v>
      </c>
      <c r="B84" s="3" t="s">
        <v>96</v>
      </c>
      <c r="C84" s="114">
        <v>1705387.6255000001</v>
      </c>
      <c r="D84" s="117">
        <v>33549</v>
      </c>
      <c r="E84" s="113">
        <v>0.53764899089999996</v>
      </c>
      <c r="F84" s="112">
        <v>0.50297116190000002</v>
      </c>
      <c r="G84" s="112">
        <v>0.5747177161</v>
      </c>
      <c r="H84" s="112">
        <v>0.8808006947</v>
      </c>
      <c r="I84" s="115">
        <v>0.50832740929999998</v>
      </c>
      <c r="J84" s="112">
        <v>0.50756505969999999</v>
      </c>
      <c r="K84" s="112">
        <v>0.50909090400000001</v>
      </c>
      <c r="L84" s="112">
        <v>1.0051141022000001</v>
      </c>
      <c r="M84" s="112">
        <v>0.94028523509999995</v>
      </c>
      <c r="N84" s="112">
        <v>1.0744126576999999</v>
      </c>
      <c r="O84" s="117">
        <v>2279203.9449999998</v>
      </c>
      <c r="P84" s="117">
        <v>45224</v>
      </c>
      <c r="Q84" s="113">
        <v>0.54919850820000005</v>
      </c>
      <c r="R84" s="112">
        <v>0.51374006780000003</v>
      </c>
      <c r="S84" s="112">
        <v>0.58710429720000001</v>
      </c>
      <c r="T84" s="112">
        <v>8.6966052099999996E-2</v>
      </c>
      <c r="U84" s="115">
        <v>0.50398105979999996</v>
      </c>
      <c r="V84" s="112">
        <v>0.50332719370000001</v>
      </c>
      <c r="W84" s="112">
        <v>0.50463577540000004</v>
      </c>
      <c r="X84" s="112">
        <v>1.0600179127</v>
      </c>
      <c r="Y84" s="112">
        <v>0.99157893939999997</v>
      </c>
      <c r="Z84" s="112">
        <v>1.1331805573</v>
      </c>
      <c r="AA84" s="117">
        <v>2832064.6612999998</v>
      </c>
      <c r="AB84" s="117">
        <v>50133</v>
      </c>
      <c r="AC84" s="113">
        <v>0.58706952749999997</v>
      </c>
      <c r="AD84" s="112">
        <v>0.5491668569</v>
      </c>
      <c r="AE84" s="112">
        <v>0.6275881834</v>
      </c>
      <c r="AF84" s="112">
        <v>0.1391573562</v>
      </c>
      <c r="AG84" s="115">
        <v>0.56491027090000001</v>
      </c>
      <c r="AH84" s="112">
        <v>0.56425272950000005</v>
      </c>
      <c r="AI84" s="112">
        <v>0.56556857859999998</v>
      </c>
      <c r="AJ84" s="112">
        <v>1.0516505879</v>
      </c>
      <c r="AK84" s="112">
        <v>0.98375340720000004</v>
      </c>
      <c r="AL84" s="112">
        <v>1.1242339298999999</v>
      </c>
      <c r="AM84" s="112">
        <v>5.0906727200000002E-2</v>
      </c>
      <c r="AN84" s="112">
        <v>1.0689568866000001</v>
      </c>
      <c r="AO84" s="112">
        <v>0.99973706799999995</v>
      </c>
      <c r="AP84" s="112">
        <v>1.1429693486000001</v>
      </c>
      <c r="AQ84" s="112">
        <v>0.53335152969999999</v>
      </c>
      <c r="AR84" s="112">
        <v>1.0214815196</v>
      </c>
      <c r="AS84" s="112">
        <v>0.95540272329999998</v>
      </c>
      <c r="AT84" s="112">
        <v>1.0921305428999999</v>
      </c>
      <c r="AU84" s="114" t="s">
        <v>28</v>
      </c>
      <c r="AV84" s="114" t="s">
        <v>28</v>
      </c>
      <c r="AW84" s="114" t="s">
        <v>28</v>
      </c>
      <c r="AX84" s="114" t="s">
        <v>28</v>
      </c>
      <c r="AY84" s="114" t="s">
        <v>28</v>
      </c>
      <c r="AZ84" s="114" t="s">
        <v>28</v>
      </c>
      <c r="BA84" s="114" t="s">
        <v>28</v>
      </c>
      <c r="BB84" s="114" t="s">
        <v>28</v>
      </c>
      <c r="BC84" s="108" t="s">
        <v>28</v>
      </c>
      <c r="BD84" s="109">
        <v>1705387.6255000001</v>
      </c>
      <c r="BE84" s="109">
        <v>2279203.9449999998</v>
      </c>
      <c r="BF84" s="109">
        <v>2832064.6612999998</v>
      </c>
      <c r="BG84" s="43"/>
      <c r="BH84" s="43"/>
      <c r="BI84" s="43"/>
      <c r="BJ84" s="43"/>
      <c r="BK84" s="43"/>
      <c r="BL84" s="43"/>
      <c r="BM84" s="43"/>
      <c r="BN84" s="43"/>
      <c r="BO84" s="43"/>
      <c r="BP84" s="43"/>
      <c r="BQ84" s="43"/>
      <c r="BR84" s="43"/>
      <c r="BS84" s="43"/>
      <c r="BT84" s="43"/>
      <c r="BU84" s="43"/>
      <c r="BV84" s="43"/>
      <c r="BW84" s="43"/>
    </row>
    <row r="85" spans="1:93" x14ac:dyDescent="0.3">
      <c r="A85" s="10"/>
      <c r="B85" t="s">
        <v>97</v>
      </c>
      <c r="C85" s="104">
        <v>1439148.7250000001</v>
      </c>
      <c r="D85" s="118">
        <v>25648</v>
      </c>
      <c r="E85" s="116">
        <v>0.56922318059999999</v>
      </c>
      <c r="F85" s="106">
        <v>0.53253227670000003</v>
      </c>
      <c r="G85" s="106">
        <v>0.60844204859999995</v>
      </c>
      <c r="H85" s="106">
        <v>6.7440192400000001E-2</v>
      </c>
      <c r="I85" s="107">
        <v>0.5611153794</v>
      </c>
      <c r="J85" s="106">
        <v>0.56019938520000001</v>
      </c>
      <c r="K85" s="106">
        <v>0.56203287130000001</v>
      </c>
      <c r="L85" s="106">
        <v>1.0641408350999999</v>
      </c>
      <c r="M85" s="106">
        <v>0.99554860190000005</v>
      </c>
      <c r="N85" s="106">
        <v>1.1374589998</v>
      </c>
      <c r="O85" s="118">
        <v>1461169.9327</v>
      </c>
      <c r="P85" s="118">
        <v>28086</v>
      </c>
      <c r="Q85" s="116">
        <v>0.52717239699999996</v>
      </c>
      <c r="R85" s="106">
        <v>0.49318779550000003</v>
      </c>
      <c r="S85" s="106">
        <v>0.56349881059999996</v>
      </c>
      <c r="T85" s="106">
        <v>0.60976755569999996</v>
      </c>
      <c r="U85" s="107">
        <v>0.52024849839999998</v>
      </c>
      <c r="V85" s="106">
        <v>0.51940563640000004</v>
      </c>
      <c r="W85" s="106">
        <v>0.52109272829999997</v>
      </c>
      <c r="X85" s="106">
        <v>1.0175049195000001</v>
      </c>
      <c r="Y85" s="106">
        <v>0.95191062930000003</v>
      </c>
      <c r="Z85" s="106">
        <v>1.0876191832</v>
      </c>
      <c r="AA85" s="118">
        <v>1570570.335</v>
      </c>
      <c r="AB85" s="118">
        <v>27433</v>
      </c>
      <c r="AC85" s="116">
        <v>0.56709985839999999</v>
      </c>
      <c r="AD85" s="106">
        <v>0.5305653588</v>
      </c>
      <c r="AE85" s="106">
        <v>0.6061501077</v>
      </c>
      <c r="AF85" s="106">
        <v>0.64289914029999995</v>
      </c>
      <c r="AG85" s="107">
        <v>0.57251133129999998</v>
      </c>
      <c r="AH85" s="106">
        <v>0.57161665910000004</v>
      </c>
      <c r="AI85" s="106">
        <v>0.57340740369999998</v>
      </c>
      <c r="AJ85" s="106">
        <v>1.0158777990000001</v>
      </c>
      <c r="AK85" s="106">
        <v>0.95043149979999997</v>
      </c>
      <c r="AL85" s="106">
        <v>1.0858307019</v>
      </c>
      <c r="AM85" s="106">
        <v>3.1910239700000002E-2</v>
      </c>
      <c r="AN85" s="106">
        <v>1.0757389074000001</v>
      </c>
      <c r="AO85" s="106">
        <v>1.0063344914000001</v>
      </c>
      <c r="AP85" s="106">
        <v>1.1499299753000001</v>
      </c>
      <c r="AQ85" s="106">
        <v>2.41840311E-2</v>
      </c>
      <c r="AR85" s="106">
        <v>0.92612601689999996</v>
      </c>
      <c r="AS85" s="106">
        <v>0.86634438120000001</v>
      </c>
      <c r="AT85" s="106">
        <v>0.99003285269999997</v>
      </c>
      <c r="AU85" s="104" t="s">
        <v>28</v>
      </c>
      <c r="AV85" s="104" t="s">
        <v>28</v>
      </c>
      <c r="AW85" s="104" t="s">
        <v>28</v>
      </c>
      <c r="AX85" s="104" t="s">
        <v>28</v>
      </c>
      <c r="AY85" s="104" t="s">
        <v>28</v>
      </c>
      <c r="AZ85" s="104" t="s">
        <v>28</v>
      </c>
      <c r="BA85" s="104" t="s">
        <v>28</v>
      </c>
      <c r="BB85" s="104" t="s">
        <v>28</v>
      </c>
      <c r="BC85" s="110" t="s">
        <v>28</v>
      </c>
      <c r="BD85" s="111">
        <v>1439148.7250000001</v>
      </c>
      <c r="BE85" s="111">
        <v>1461169.9327</v>
      </c>
      <c r="BF85" s="111">
        <v>1570570.335</v>
      </c>
    </row>
    <row r="86" spans="1:93" x14ac:dyDescent="0.3">
      <c r="A86" s="10"/>
      <c r="B86" t="s">
        <v>98</v>
      </c>
      <c r="C86" s="104">
        <v>1577245.4802999999</v>
      </c>
      <c r="D86" s="118">
        <v>28657</v>
      </c>
      <c r="E86" s="116">
        <v>0.54801226599999997</v>
      </c>
      <c r="F86" s="106">
        <v>0.51264088510000005</v>
      </c>
      <c r="G86" s="106">
        <v>0.58582421419999997</v>
      </c>
      <c r="H86" s="106">
        <v>0.47729179469999999</v>
      </c>
      <c r="I86" s="107">
        <v>0.55038750749999998</v>
      </c>
      <c r="J86" s="106">
        <v>0.54952922910000002</v>
      </c>
      <c r="K86" s="106">
        <v>0.55124712639999995</v>
      </c>
      <c r="L86" s="106">
        <v>1.0244878463</v>
      </c>
      <c r="M86" s="106">
        <v>0.95836241060000005</v>
      </c>
      <c r="N86" s="106">
        <v>1.0951758287</v>
      </c>
      <c r="O86" s="118">
        <v>1618511.0285</v>
      </c>
      <c r="P86" s="118">
        <v>30141</v>
      </c>
      <c r="Q86" s="116">
        <v>0.52831982300000002</v>
      </c>
      <c r="R86" s="106">
        <v>0.49427194949999997</v>
      </c>
      <c r="S86" s="106">
        <v>0.56471308099999995</v>
      </c>
      <c r="T86" s="106">
        <v>0.56560235329999997</v>
      </c>
      <c r="U86" s="107">
        <v>0.53697987079999998</v>
      </c>
      <c r="V86" s="106">
        <v>0.53615323579999996</v>
      </c>
      <c r="W86" s="106">
        <v>0.53780778019999997</v>
      </c>
      <c r="X86" s="106">
        <v>1.0197195871</v>
      </c>
      <c r="Y86" s="106">
        <v>0.95400317430000003</v>
      </c>
      <c r="Z86" s="106">
        <v>1.0899628684</v>
      </c>
      <c r="AA86" s="118">
        <v>1760976.2471</v>
      </c>
      <c r="AB86" s="118">
        <v>31434</v>
      </c>
      <c r="AC86" s="116">
        <v>0.5495992636</v>
      </c>
      <c r="AD86" s="106">
        <v>0.51419650900000002</v>
      </c>
      <c r="AE86" s="106">
        <v>0.58743952020000001</v>
      </c>
      <c r="AF86" s="106">
        <v>0.64623858069999995</v>
      </c>
      <c r="AG86" s="107">
        <v>0.56021385990000006</v>
      </c>
      <c r="AH86" s="106">
        <v>0.55938705219999996</v>
      </c>
      <c r="AI86" s="106">
        <v>0.56104188960000001</v>
      </c>
      <c r="AJ86" s="106">
        <v>0.98452800159999998</v>
      </c>
      <c r="AK86" s="106">
        <v>0.92110906069999998</v>
      </c>
      <c r="AL86" s="106">
        <v>1.0523133765999999</v>
      </c>
      <c r="AM86" s="106">
        <v>0.2456503343</v>
      </c>
      <c r="AN86" s="106">
        <v>1.0402775736000001</v>
      </c>
      <c r="AO86" s="106">
        <v>0.97319061799999995</v>
      </c>
      <c r="AP86" s="106">
        <v>1.1119891726</v>
      </c>
      <c r="AQ86" s="106">
        <v>0.28292747350000003</v>
      </c>
      <c r="AR86" s="106">
        <v>0.96406568950000004</v>
      </c>
      <c r="AS86" s="106">
        <v>0.90177082190000002</v>
      </c>
      <c r="AT86" s="106">
        <v>1.0306639237999999</v>
      </c>
      <c r="AU86" s="104" t="s">
        <v>28</v>
      </c>
      <c r="AV86" s="104" t="s">
        <v>28</v>
      </c>
      <c r="AW86" s="104" t="s">
        <v>28</v>
      </c>
      <c r="AX86" s="104" t="s">
        <v>28</v>
      </c>
      <c r="AY86" s="104" t="s">
        <v>28</v>
      </c>
      <c r="AZ86" s="104" t="s">
        <v>28</v>
      </c>
      <c r="BA86" s="104" t="s">
        <v>28</v>
      </c>
      <c r="BB86" s="104" t="s">
        <v>28</v>
      </c>
      <c r="BC86" s="110" t="s">
        <v>28</v>
      </c>
      <c r="BD86" s="111">
        <v>1577245.4802999999</v>
      </c>
      <c r="BE86" s="111">
        <v>1618511.0285</v>
      </c>
      <c r="BF86" s="111">
        <v>1760976.2471</v>
      </c>
    </row>
    <row r="87" spans="1:93" x14ac:dyDescent="0.3">
      <c r="A87" s="10"/>
      <c r="B87" t="s">
        <v>99</v>
      </c>
      <c r="C87" s="104">
        <v>1705926.6073</v>
      </c>
      <c r="D87" s="118">
        <v>33386</v>
      </c>
      <c r="E87" s="116">
        <v>0.53138825010000001</v>
      </c>
      <c r="F87" s="106">
        <v>0.4969021475</v>
      </c>
      <c r="G87" s="106">
        <v>0.56826776410000002</v>
      </c>
      <c r="H87" s="106">
        <v>0.84685546300000003</v>
      </c>
      <c r="I87" s="107">
        <v>0.51097064859999997</v>
      </c>
      <c r="J87" s="106">
        <v>0.51020445579999996</v>
      </c>
      <c r="K87" s="106">
        <v>0.51173799200000003</v>
      </c>
      <c r="L87" s="106">
        <v>0.99340988819999998</v>
      </c>
      <c r="M87" s="106">
        <v>0.92893944630000003</v>
      </c>
      <c r="N87" s="106">
        <v>1.0623547206999999</v>
      </c>
      <c r="O87" s="118">
        <v>1914830.5733</v>
      </c>
      <c r="P87" s="118">
        <v>38023</v>
      </c>
      <c r="Q87" s="116">
        <v>0.51654724249999995</v>
      </c>
      <c r="R87" s="106">
        <v>0.48322579409999999</v>
      </c>
      <c r="S87" s="106">
        <v>0.55216641359999996</v>
      </c>
      <c r="T87" s="106">
        <v>0.92956301760000004</v>
      </c>
      <c r="U87" s="107">
        <v>0.50359797319999999</v>
      </c>
      <c r="V87" s="106">
        <v>0.50288518680000005</v>
      </c>
      <c r="W87" s="106">
        <v>0.50431176980000003</v>
      </c>
      <c r="X87" s="106">
        <v>0.99699711769999999</v>
      </c>
      <c r="Y87" s="106">
        <v>0.93268279119999997</v>
      </c>
      <c r="Z87" s="106">
        <v>1.0657463201999999</v>
      </c>
      <c r="AA87" s="118">
        <v>2341816.9915</v>
      </c>
      <c r="AB87" s="118">
        <v>40807</v>
      </c>
      <c r="AC87" s="116">
        <v>0.5828282762</v>
      </c>
      <c r="AD87" s="106">
        <v>0.54519502389999996</v>
      </c>
      <c r="AE87" s="106">
        <v>0.62305924420000003</v>
      </c>
      <c r="AF87" s="106">
        <v>0.20556520980000001</v>
      </c>
      <c r="AG87" s="107">
        <v>0.57387629370000004</v>
      </c>
      <c r="AH87" s="106">
        <v>0.57314175980000004</v>
      </c>
      <c r="AI87" s="106">
        <v>0.57461176889999999</v>
      </c>
      <c r="AJ87" s="106">
        <v>1.0440529965000001</v>
      </c>
      <c r="AK87" s="106">
        <v>0.97663843979999998</v>
      </c>
      <c r="AL87" s="106">
        <v>1.116120987</v>
      </c>
      <c r="AM87" s="106">
        <v>4.0440970000000002E-4</v>
      </c>
      <c r="AN87" s="106">
        <v>1.1283155309999999</v>
      </c>
      <c r="AO87" s="106">
        <v>1.0553066615</v>
      </c>
      <c r="AP87" s="106">
        <v>1.2063753447000001</v>
      </c>
      <c r="AQ87" s="106">
        <v>0.40900671869999999</v>
      </c>
      <c r="AR87" s="106">
        <v>0.97207125370000003</v>
      </c>
      <c r="AS87" s="106">
        <v>0.90885596359999998</v>
      </c>
      <c r="AT87" s="106">
        <v>1.0396834703</v>
      </c>
      <c r="AU87" s="104" t="s">
        <v>28</v>
      </c>
      <c r="AV87" s="104" t="s">
        <v>28</v>
      </c>
      <c r="AW87" s="104" t="s">
        <v>28</v>
      </c>
      <c r="AX87" s="104" t="s">
        <v>28</v>
      </c>
      <c r="AY87" s="104" t="s">
        <v>227</v>
      </c>
      <c r="AZ87" s="104" t="s">
        <v>28</v>
      </c>
      <c r="BA87" s="104" t="s">
        <v>28</v>
      </c>
      <c r="BB87" s="104" t="s">
        <v>28</v>
      </c>
      <c r="BC87" s="110" t="s">
        <v>431</v>
      </c>
      <c r="BD87" s="111">
        <v>1705926.6073</v>
      </c>
      <c r="BE87" s="111">
        <v>1914830.5733</v>
      </c>
      <c r="BF87" s="111">
        <v>2341816.9915</v>
      </c>
    </row>
    <row r="88" spans="1:93" x14ac:dyDescent="0.3">
      <c r="A88" s="10"/>
      <c r="B88" t="s">
        <v>100</v>
      </c>
      <c r="C88" s="104">
        <v>658545.12575999997</v>
      </c>
      <c r="D88" s="118">
        <v>12392</v>
      </c>
      <c r="E88" s="116">
        <v>0.53937570930000001</v>
      </c>
      <c r="F88" s="106">
        <v>0.50455577610000002</v>
      </c>
      <c r="G88" s="106">
        <v>0.57659860340000002</v>
      </c>
      <c r="H88" s="106">
        <v>0.80723810760000003</v>
      </c>
      <c r="I88" s="107">
        <v>0.53142763540000004</v>
      </c>
      <c r="J88" s="106">
        <v>0.53014567349999997</v>
      </c>
      <c r="K88" s="106">
        <v>0.53271269720000003</v>
      </c>
      <c r="L88" s="106">
        <v>1.0083421359</v>
      </c>
      <c r="M88" s="106">
        <v>0.94324761040000005</v>
      </c>
      <c r="N88" s="106">
        <v>1.0779289042</v>
      </c>
      <c r="O88" s="118">
        <v>692965.36724000005</v>
      </c>
      <c r="P88" s="118">
        <v>13299</v>
      </c>
      <c r="Q88" s="116">
        <v>0.52231942789999997</v>
      </c>
      <c r="R88" s="106">
        <v>0.4884673907</v>
      </c>
      <c r="S88" s="106">
        <v>0.55851749770000003</v>
      </c>
      <c r="T88" s="106">
        <v>0.81259549710000001</v>
      </c>
      <c r="U88" s="107">
        <v>0.52106576979999997</v>
      </c>
      <c r="V88" s="106">
        <v>0.51984038160000001</v>
      </c>
      <c r="W88" s="106">
        <v>0.52229404660000001</v>
      </c>
      <c r="X88" s="106">
        <v>1.0081381165000001</v>
      </c>
      <c r="Y88" s="106">
        <v>0.94279969100000005</v>
      </c>
      <c r="Z88" s="106">
        <v>1.0780046617000001</v>
      </c>
      <c r="AA88" s="118">
        <v>750180.81830000004</v>
      </c>
      <c r="AB88" s="118">
        <v>12336</v>
      </c>
      <c r="AC88" s="116">
        <v>0.5984081872</v>
      </c>
      <c r="AD88" s="106">
        <v>0.55981422979999995</v>
      </c>
      <c r="AE88" s="106">
        <v>0.63966283700000004</v>
      </c>
      <c r="AF88" s="106">
        <v>4.1057709099999999E-2</v>
      </c>
      <c r="AG88" s="107">
        <v>0.60812323140000002</v>
      </c>
      <c r="AH88" s="106">
        <v>0.60674866599999999</v>
      </c>
      <c r="AI88" s="106">
        <v>0.60950091090000003</v>
      </c>
      <c r="AJ88" s="106">
        <v>1.0719621653</v>
      </c>
      <c r="AK88" s="106">
        <v>1.0028266438</v>
      </c>
      <c r="AL88" s="106">
        <v>1.1458639345999999</v>
      </c>
      <c r="AM88" s="106">
        <v>7.1829399999999994E-5</v>
      </c>
      <c r="AN88" s="106">
        <v>1.1456747638</v>
      </c>
      <c r="AO88" s="106">
        <v>1.0712829273</v>
      </c>
      <c r="AP88" s="106">
        <v>1.2252325047999999</v>
      </c>
      <c r="AQ88" s="106">
        <v>0.34865953319999998</v>
      </c>
      <c r="AR88" s="106">
        <v>0.96837773530000004</v>
      </c>
      <c r="AS88" s="106">
        <v>0.90544084030000005</v>
      </c>
      <c r="AT88" s="106">
        <v>1.0356893533</v>
      </c>
      <c r="AU88" s="104" t="s">
        <v>28</v>
      </c>
      <c r="AV88" s="104" t="s">
        <v>28</v>
      </c>
      <c r="AW88" s="104" t="s">
        <v>28</v>
      </c>
      <c r="AX88" s="104" t="s">
        <v>28</v>
      </c>
      <c r="AY88" s="104" t="s">
        <v>227</v>
      </c>
      <c r="AZ88" s="104" t="s">
        <v>28</v>
      </c>
      <c r="BA88" s="104" t="s">
        <v>28</v>
      </c>
      <c r="BB88" s="104" t="s">
        <v>28</v>
      </c>
      <c r="BC88" s="110" t="s">
        <v>431</v>
      </c>
      <c r="BD88" s="111">
        <v>658545.12575999997</v>
      </c>
      <c r="BE88" s="111">
        <v>692965.36724000005</v>
      </c>
      <c r="BF88" s="111">
        <v>750180.81830000004</v>
      </c>
    </row>
    <row r="89" spans="1:93" x14ac:dyDescent="0.3">
      <c r="A89" s="10"/>
      <c r="B89" t="s">
        <v>148</v>
      </c>
      <c r="C89" s="104">
        <v>1786265.4816999999</v>
      </c>
      <c r="D89" s="118">
        <v>32588</v>
      </c>
      <c r="E89" s="116">
        <v>0.56159336859999998</v>
      </c>
      <c r="F89" s="106">
        <v>0.52521626789999998</v>
      </c>
      <c r="G89" s="106">
        <v>0.60048999030000005</v>
      </c>
      <c r="H89" s="106">
        <v>0.15429355210000001</v>
      </c>
      <c r="I89" s="107">
        <v>0.54813596470000003</v>
      </c>
      <c r="J89" s="106">
        <v>0.54733272529999999</v>
      </c>
      <c r="K89" s="106">
        <v>0.54894038290000002</v>
      </c>
      <c r="L89" s="106">
        <v>1.0498771950000001</v>
      </c>
      <c r="M89" s="106">
        <v>0.98187160490000003</v>
      </c>
      <c r="N89" s="106">
        <v>1.1225929329</v>
      </c>
      <c r="O89" s="118">
        <v>1896172.0715999999</v>
      </c>
      <c r="P89" s="118">
        <v>36081</v>
      </c>
      <c r="Q89" s="116">
        <v>0.52847727010000001</v>
      </c>
      <c r="R89" s="106">
        <v>0.49443089099999998</v>
      </c>
      <c r="S89" s="106">
        <v>0.56486807380000004</v>
      </c>
      <c r="T89" s="106">
        <v>0.55954787309999998</v>
      </c>
      <c r="U89" s="107">
        <v>0.52553201729999999</v>
      </c>
      <c r="V89" s="106">
        <v>0.5247845377</v>
      </c>
      <c r="W89" s="106">
        <v>0.52628056160000003</v>
      </c>
      <c r="X89" s="106">
        <v>1.0200234784</v>
      </c>
      <c r="Y89" s="106">
        <v>0.95430995009999997</v>
      </c>
      <c r="Z89" s="106">
        <v>1.0902620228</v>
      </c>
      <c r="AA89" s="118">
        <v>2112401.6312000002</v>
      </c>
      <c r="AB89" s="118">
        <v>36116</v>
      </c>
      <c r="AC89" s="116">
        <v>0.5755140272</v>
      </c>
      <c r="AD89" s="106">
        <v>0.5384481378</v>
      </c>
      <c r="AE89" s="106">
        <v>0.61513147189999995</v>
      </c>
      <c r="AF89" s="106">
        <v>0.36950481349999997</v>
      </c>
      <c r="AG89" s="107">
        <v>0.58489357379999996</v>
      </c>
      <c r="AH89" s="106">
        <v>0.58410536030000004</v>
      </c>
      <c r="AI89" s="106">
        <v>0.58568285099999995</v>
      </c>
      <c r="AJ89" s="106">
        <v>1.0309505719000001</v>
      </c>
      <c r="AK89" s="106">
        <v>0.96455236420000001</v>
      </c>
      <c r="AL89" s="106">
        <v>1.1019195235999999</v>
      </c>
      <c r="AM89" s="106">
        <v>1.21363887E-2</v>
      </c>
      <c r="AN89" s="106">
        <v>1.0890043144999999</v>
      </c>
      <c r="AO89" s="106">
        <v>1.0188102402999999</v>
      </c>
      <c r="AP89" s="106">
        <v>1.1640346259000001</v>
      </c>
      <c r="AQ89" s="106">
        <v>7.5503583400000004E-2</v>
      </c>
      <c r="AR89" s="106">
        <v>0.94103189190000003</v>
      </c>
      <c r="AS89" s="106">
        <v>0.88002977400000004</v>
      </c>
      <c r="AT89" s="106">
        <v>1.0062625693</v>
      </c>
      <c r="AU89" s="104" t="s">
        <v>28</v>
      </c>
      <c r="AV89" s="104" t="s">
        <v>28</v>
      </c>
      <c r="AW89" s="104" t="s">
        <v>28</v>
      </c>
      <c r="AX89" s="104" t="s">
        <v>28</v>
      </c>
      <c r="AY89" s="104" t="s">
        <v>28</v>
      </c>
      <c r="AZ89" s="104" t="s">
        <v>28</v>
      </c>
      <c r="BA89" s="104" t="s">
        <v>28</v>
      </c>
      <c r="BB89" s="104" t="s">
        <v>28</v>
      </c>
      <c r="BC89" s="110" t="s">
        <v>28</v>
      </c>
      <c r="BD89" s="111">
        <v>1786265.4816999999</v>
      </c>
      <c r="BE89" s="111">
        <v>1896172.0715999999</v>
      </c>
      <c r="BF89" s="111">
        <v>2112401.6312000002</v>
      </c>
    </row>
    <row r="90" spans="1:93" x14ac:dyDescent="0.3">
      <c r="A90" s="10"/>
      <c r="B90" t="s">
        <v>149</v>
      </c>
      <c r="C90" s="104">
        <v>1222069.6454</v>
      </c>
      <c r="D90" s="118">
        <v>21851</v>
      </c>
      <c r="E90" s="116">
        <v>0.57196386610000005</v>
      </c>
      <c r="F90" s="106">
        <v>0.53500362629999998</v>
      </c>
      <c r="G90" s="106">
        <v>0.61147747050000001</v>
      </c>
      <c r="H90" s="106">
        <v>4.9424303599999997E-2</v>
      </c>
      <c r="I90" s="107">
        <v>0.5592740128</v>
      </c>
      <c r="J90" s="106">
        <v>0.55828331819999999</v>
      </c>
      <c r="K90" s="106">
        <v>0.56026646550000003</v>
      </c>
      <c r="L90" s="106">
        <v>1.0692644411000001</v>
      </c>
      <c r="M90" s="106">
        <v>1.0001686948999999</v>
      </c>
      <c r="N90" s="106">
        <v>1.1431336042</v>
      </c>
      <c r="O90" s="118">
        <v>1224934.9021999999</v>
      </c>
      <c r="P90" s="118">
        <v>23449</v>
      </c>
      <c r="Q90" s="116">
        <v>0.53410800030000005</v>
      </c>
      <c r="R90" s="106">
        <v>0.49948018830000002</v>
      </c>
      <c r="S90" s="106">
        <v>0.57113647879999996</v>
      </c>
      <c r="T90" s="106">
        <v>0.37368252709999999</v>
      </c>
      <c r="U90" s="107">
        <v>0.52238257590000003</v>
      </c>
      <c r="V90" s="106">
        <v>0.52145831239999996</v>
      </c>
      <c r="W90" s="106">
        <v>0.52330847749999998</v>
      </c>
      <c r="X90" s="106">
        <v>1.0308914520000001</v>
      </c>
      <c r="Y90" s="106">
        <v>0.96405568959999999</v>
      </c>
      <c r="Z90" s="106">
        <v>1.102360784</v>
      </c>
      <c r="AA90" s="118">
        <v>1317759.7290000001</v>
      </c>
      <c r="AB90" s="118">
        <v>22293</v>
      </c>
      <c r="AC90" s="116">
        <v>0.59517104489999995</v>
      </c>
      <c r="AD90" s="106">
        <v>0.55678991440000003</v>
      </c>
      <c r="AE90" s="106">
        <v>0.63619789719999997</v>
      </c>
      <c r="AF90" s="106">
        <v>5.9607597700000001E-2</v>
      </c>
      <c r="AG90" s="107">
        <v>0.59110919520000005</v>
      </c>
      <c r="AH90" s="106">
        <v>0.59010080880000004</v>
      </c>
      <c r="AI90" s="106">
        <v>0.59211930479999997</v>
      </c>
      <c r="AJ90" s="106">
        <v>1.0661632907</v>
      </c>
      <c r="AK90" s="106">
        <v>0.99740901790000003</v>
      </c>
      <c r="AL90" s="106">
        <v>1.1396569933</v>
      </c>
      <c r="AM90" s="106">
        <v>1.5806168E-3</v>
      </c>
      <c r="AN90" s="106">
        <v>1.1143271484999999</v>
      </c>
      <c r="AO90" s="106">
        <v>1.041953847</v>
      </c>
      <c r="AP90" s="106">
        <v>1.1917274431</v>
      </c>
      <c r="AQ90" s="106">
        <v>4.6095754000000003E-2</v>
      </c>
      <c r="AR90" s="106">
        <v>0.93381423539999997</v>
      </c>
      <c r="AS90" s="106">
        <v>0.87304406609999996</v>
      </c>
      <c r="AT90" s="106">
        <v>0.99881444720000001</v>
      </c>
      <c r="AU90" s="104" t="s">
        <v>28</v>
      </c>
      <c r="AV90" s="104" t="s">
        <v>28</v>
      </c>
      <c r="AW90" s="104" t="s">
        <v>28</v>
      </c>
      <c r="AX90" s="104" t="s">
        <v>28</v>
      </c>
      <c r="AY90" s="104" t="s">
        <v>227</v>
      </c>
      <c r="AZ90" s="104" t="s">
        <v>28</v>
      </c>
      <c r="BA90" s="104" t="s">
        <v>28</v>
      </c>
      <c r="BB90" s="104" t="s">
        <v>28</v>
      </c>
      <c r="BC90" s="110" t="s">
        <v>431</v>
      </c>
      <c r="BD90" s="111">
        <v>1222069.6454</v>
      </c>
      <c r="BE90" s="111">
        <v>1224934.9021999999</v>
      </c>
      <c r="BF90" s="111">
        <v>1317759.7290000001</v>
      </c>
    </row>
    <row r="91" spans="1:93" x14ac:dyDescent="0.3">
      <c r="A91" s="10"/>
      <c r="B91" t="s">
        <v>101</v>
      </c>
      <c r="C91" s="104">
        <v>1561858.3422000001</v>
      </c>
      <c r="D91" s="118">
        <v>27395</v>
      </c>
      <c r="E91" s="116">
        <v>0.58936790439999998</v>
      </c>
      <c r="F91" s="106">
        <v>0.55115504459999998</v>
      </c>
      <c r="G91" s="106">
        <v>0.63023015049999997</v>
      </c>
      <c r="H91" s="106">
        <v>4.5895210000000001E-3</v>
      </c>
      <c r="I91" s="107">
        <v>0.5701253302</v>
      </c>
      <c r="J91" s="106">
        <v>0.56923190729999995</v>
      </c>
      <c r="K91" s="106">
        <v>0.57102015539999995</v>
      </c>
      <c r="L91" s="106">
        <v>1.1018006211</v>
      </c>
      <c r="M91" s="106">
        <v>1.0303631499000001</v>
      </c>
      <c r="N91" s="106">
        <v>1.1781910180999999</v>
      </c>
      <c r="O91" s="118">
        <v>1623475.4117999999</v>
      </c>
      <c r="P91" s="118">
        <v>31115</v>
      </c>
      <c r="Q91" s="116">
        <v>0.54083202610000003</v>
      </c>
      <c r="R91" s="106">
        <v>0.5059385971</v>
      </c>
      <c r="S91" s="106">
        <v>0.57813197520000004</v>
      </c>
      <c r="T91" s="106">
        <v>0.20703974189999999</v>
      </c>
      <c r="U91" s="107">
        <v>0.5217661616</v>
      </c>
      <c r="V91" s="106">
        <v>0.52096417490000002</v>
      </c>
      <c r="W91" s="106">
        <v>0.52256938289999999</v>
      </c>
      <c r="X91" s="106">
        <v>1.0438696151</v>
      </c>
      <c r="Y91" s="106">
        <v>0.97652118060000004</v>
      </c>
      <c r="Z91" s="106">
        <v>1.1158629173000001</v>
      </c>
      <c r="AA91" s="118">
        <v>1882197.6739000001</v>
      </c>
      <c r="AB91" s="118">
        <v>32732</v>
      </c>
      <c r="AC91" s="116">
        <v>0.58169955569999998</v>
      </c>
      <c r="AD91" s="106">
        <v>0.54401892080000003</v>
      </c>
      <c r="AE91" s="106">
        <v>0.62199008180000004</v>
      </c>
      <c r="AF91" s="106">
        <v>0.22822509590000001</v>
      </c>
      <c r="AG91" s="107">
        <v>0.57503289560000004</v>
      </c>
      <c r="AH91" s="106">
        <v>0.57421198100000004</v>
      </c>
      <c r="AI91" s="106">
        <v>0.5758549838</v>
      </c>
      <c r="AJ91" s="106">
        <v>1.0420310560999999</v>
      </c>
      <c r="AK91" s="106">
        <v>0.97453162029999996</v>
      </c>
      <c r="AL91" s="106">
        <v>1.1142057365</v>
      </c>
      <c r="AM91" s="106">
        <v>3.3424030700000003E-2</v>
      </c>
      <c r="AN91" s="106">
        <v>1.0755641817999999</v>
      </c>
      <c r="AO91" s="106">
        <v>1.0057355237000001</v>
      </c>
      <c r="AP91" s="106">
        <v>1.1502410742</v>
      </c>
      <c r="AQ91" s="106">
        <v>1.2174849099999999E-2</v>
      </c>
      <c r="AR91" s="106">
        <v>0.91764757139999997</v>
      </c>
      <c r="AS91" s="106">
        <v>0.85801818939999996</v>
      </c>
      <c r="AT91" s="106">
        <v>0.98142099520000003</v>
      </c>
      <c r="AU91" s="104">
        <v>1</v>
      </c>
      <c r="AV91" s="104" t="s">
        <v>28</v>
      </c>
      <c r="AW91" s="104" t="s">
        <v>28</v>
      </c>
      <c r="AX91" s="104" t="s">
        <v>28</v>
      </c>
      <c r="AY91" s="104" t="s">
        <v>28</v>
      </c>
      <c r="AZ91" s="104" t="s">
        <v>28</v>
      </c>
      <c r="BA91" s="104" t="s">
        <v>28</v>
      </c>
      <c r="BB91" s="104" t="s">
        <v>28</v>
      </c>
      <c r="BC91" s="110">
        <v>-1</v>
      </c>
      <c r="BD91" s="111">
        <v>1561858.3422000001</v>
      </c>
      <c r="BE91" s="111">
        <v>1623475.4117999999</v>
      </c>
      <c r="BF91" s="111">
        <v>1882197.6739000001</v>
      </c>
    </row>
    <row r="92" spans="1:93" x14ac:dyDescent="0.3">
      <c r="A92" s="10"/>
      <c r="B92" t="s">
        <v>111</v>
      </c>
      <c r="C92" s="104">
        <v>1147412.2522</v>
      </c>
      <c r="D92" s="118">
        <v>18834</v>
      </c>
      <c r="E92" s="116">
        <v>0.61614564329999999</v>
      </c>
      <c r="F92" s="106">
        <v>0.57637114040000004</v>
      </c>
      <c r="G92" s="106">
        <v>0.65866492470000004</v>
      </c>
      <c r="H92" s="106">
        <v>3.2899299999999999E-5</v>
      </c>
      <c r="I92" s="107">
        <v>0.60922387820000001</v>
      </c>
      <c r="J92" s="106">
        <v>0.60811017879999996</v>
      </c>
      <c r="K92" s="106">
        <v>0.61033961729999997</v>
      </c>
      <c r="L92" s="106">
        <v>1.1518605738000001</v>
      </c>
      <c r="M92" s="106">
        <v>1.0775036710000001</v>
      </c>
      <c r="N92" s="106">
        <v>1.2313487343</v>
      </c>
      <c r="O92" s="118">
        <v>1229044.7549000001</v>
      </c>
      <c r="P92" s="118">
        <v>22961</v>
      </c>
      <c r="Q92" s="116">
        <v>0.56111113489999997</v>
      </c>
      <c r="R92" s="106">
        <v>0.52490722720000005</v>
      </c>
      <c r="S92" s="106">
        <v>0.59981209889999998</v>
      </c>
      <c r="T92" s="106">
        <v>1.91102649E-2</v>
      </c>
      <c r="U92" s="107">
        <v>0.53527492480000005</v>
      </c>
      <c r="V92" s="106">
        <v>0.5343294341</v>
      </c>
      <c r="W92" s="106">
        <v>0.53622208869999999</v>
      </c>
      <c r="X92" s="106">
        <v>1.0830106875000001</v>
      </c>
      <c r="Y92" s="106">
        <v>1.0131328744999999</v>
      </c>
      <c r="Z92" s="106">
        <v>1.1577081138</v>
      </c>
      <c r="AA92" s="118">
        <v>1352540.7390000001</v>
      </c>
      <c r="AB92" s="118">
        <v>23535</v>
      </c>
      <c r="AC92" s="116">
        <v>0.58634205159999997</v>
      </c>
      <c r="AD92" s="106">
        <v>0.54852918799999995</v>
      </c>
      <c r="AE92" s="106">
        <v>0.62676154510000004</v>
      </c>
      <c r="AF92" s="106">
        <v>0.1486789322</v>
      </c>
      <c r="AG92" s="107">
        <v>0.57469332439999998</v>
      </c>
      <c r="AH92" s="106">
        <v>0.57372561899999996</v>
      </c>
      <c r="AI92" s="106">
        <v>0.57566266200000005</v>
      </c>
      <c r="AJ92" s="106">
        <v>1.0503474195</v>
      </c>
      <c r="AK92" s="106">
        <v>0.98261111509999999</v>
      </c>
      <c r="AL92" s="106">
        <v>1.1227531263999999</v>
      </c>
      <c r="AM92" s="106">
        <v>0.19701667480000001</v>
      </c>
      <c r="AN92" s="106">
        <v>1.0449659882</v>
      </c>
      <c r="AO92" s="106">
        <v>0.97742053929999995</v>
      </c>
      <c r="AP92" s="106">
        <v>1.1171792208</v>
      </c>
      <c r="AQ92" s="106">
        <v>6.1140389000000003E-3</v>
      </c>
      <c r="AR92" s="106">
        <v>0.91067938390000003</v>
      </c>
      <c r="AS92" s="106">
        <v>0.85175758909999999</v>
      </c>
      <c r="AT92" s="106">
        <v>0.97367719509999995</v>
      </c>
      <c r="AU92" s="104">
        <v>1</v>
      </c>
      <c r="AV92" s="104" t="s">
        <v>28</v>
      </c>
      <c r="AW92" s="104" t="s">
        <v>28</v>
      </c>
      <c r="AX92" s="104" t="s">
        <v>28</v>
      </c>
      <c r="AY92" s="104" t="s">
        <v>28</v>
      </c>
      <c r="AZ92" s="104" t="s">
        <v>28</v>
      </c>
      <c r="BA92" s="104" t="s">
        <v>28</v>
      </c>
      <c r="BB92" s="104" t="s">
        <v>28</v>
      </c>
      <c r="BC92" s="110">
        <v>-1</v>
      </c>
      <c r="BD92" s="111">
        <v>1147412.2522</v>
      </c>
      <c r="BE92" s="111">
        <v>1229044.7549000001</v>
      </c>
      <c r="BF92" s="111">
        <v>1352540.7390000001</v>
      </c>
    </row>
    <row r="93" spans="1:93" x14ac:dyDescent="0.3">
      <c r="A93" s="10"/>
      <c r="B93" t="s">
        <v>110</v>
      </c>
      <c r="C93" s="104">
        <v>235309.92371999999</v>
      </c>
      <c r="D93" s="118">
        <v>3725</v>
      </c>
      <c r="E93" s="116">
        <v>0.62379308069999995</v>
      </c>
      <c r="F93" s="106">
        <v>0.58323993419999998</v>
      </c>
      <c r="G93" s="106">
        <v>0.66716592050000001</v>
      </c>
      <c r="H93" s="106">
        <v>7.3981099000000003E-6</v>
      </c>
      <c r="I93" s="107">
        <v>0.63170449319999999</v>
      </c>
      <c r="J93" s="106">
        <v>0.62915728260000003</v>
      </c>
      <c r="K93" s="106">
        <v>0.63426201650000003</v>
      </c>
      <c r="L93" s="106">
        <v>1.1661571637999999</v>
      </c>
      <c r="M93" s="106">
        <v>1.0903446165999999</v>
      </c>
      <c r="N93" s="106">
        <v>1.2472410190000001</v>
      </c>
      <c r="O93" s="118">
        <v>246720.50494000001</v>
      </c>
      <c r="P93" s="118">
        <v>4149</v>
      </c>
      <c r="Q93" s="116">
        <v>0.57957921450000005</v>
      </c>
      <c r="R93" s="106">
        <v>0.54207645699999996</v>
      </c>
      <c r="S93" s="106">
        <v>0.6196765447</v>
      </c>
      <c r="T93" s="106">
        <v>1.0189479E-3</v>
      </c>
      <c r="U93" s="107">
        <v>0.59465053010000002</v>
      </c>
      <c r="V93" s="106">
        <v>0.5923087252</v>
      </c>
      <c r="W93" s="106">
        <v>0.59700159379999995</v>
      </c>
      <c r="X93" s="106">
        <v>1.1186562598000001</v>
      </c>
      <c r="Y93" s="106">
        <v>1.0462715135</v>
      </c>
      <c r="Z93" s="106">
        <v>1.1960488378</v>
      </c>
      <c r="AA93" s="118">
        <v>300320.82669000002</v>
      </c>
      <c r="AB93" s="118">
        <v>5175</v>
      </c>
      <c r="AC93" s="116">
        <v>0.57987395239999995</v>
      </c>
      <c r="AD93" s="106">
        <v>0.54237841440000001</v>
      </c>
      <c r="AE93" s="106">
        <v>0.61996162050000003</v>
      </c>
      <c r="AF93" s="106">
        <v>0.2648496152</v>
      </c>
      <c r="AG93" s="107">
        <v>0.58033009989999995</v>
      </c>
      <c r="AH93" s="106">
        <v>0.57825827009999997</v>
      </c>
      <c r="AI93" s="106">
        <v>0.58240935279999995</v>
      </c>
      <c r="AJ93" s="106">
        <v>1.0387607505000001</v>
      </c>
      <c r="AK93" s="106">
        <v>0.97159288919999998</v>
      </c>
      <c r="AL93" s="106">
        <v>1.1105720398000001</v>
      </c>
      <c r="AM93" s="106">
        <v>0.9881696633</v>
      </c>
      <c r="AN93" s="106">
        <v>1.0005085378</v>
      </c>
      <c r="AO93" s="106">
        <v>0.93548095590000002</v>
      </c>
      <c r="AP93" s="106">
        <v>1.070056347</v>
      </c>
      <c r="AQ93" s="106">
        <v>3.2974785600000001E-2</v>
      </c>
      <c r="AR93" s="106">
        <v>0.92912094150000002</v>
      </c>
      <c r="AS93" s="106">
        <v>0.86841275179999999</v>
      </c>
      <c r="AT93" s="106">
        <v>0.99407306259999995</v>
      </c>
      <c r="AU93" s="104">
        <v>1</v>
      </c>
      <c r="AV93" s="104">
        <v>2</v>
      </c>
      <c r="AW93" s="104" t="s">
        <v>28</v>
      </c>
      <c r="AX93" s="104" t="s">
        <v>28</v>
      </c>
      <c r="AY93" s="104" t="s">
        <v>28</v>
      </c>
      <c r="AZ93" s="104" t="s">
        <v>28</v>
      </c>
      <c r="BA93" s="104" t="s">
        <v>28</v>
      </c>
      <c r="BB93" s="104" t="s">
        <v>28</v>
      </c>
      <c r="BC93" s="110" t="s">
        <v>179</v>
      </c>
      <c r="BD93" s="111">
        <v>235309.92371999999</v>
      </c>
      <c r="BE93" s="111">
        <v>246720.50494000001</v>
      </c>
      <c r="BF93" s="111">
        <v>300320.82669000002</v>
      </c>
    </row>
    <row r="94" spans="1:93" x14ac:dyDescent="0.3">
      <c r="A94" s="10"/>
      <c r="B94" t="s">
        <v>112</v>
      </c>
      <c r="C94" s="104">
        <v>1738288.3707999999</v>
      </c>
      <c r="D94" s="118">
        <v>28066</v>
      </c>
      <c r="E94" s="116">
        <v>0.61788565910000004</v>
      </c>
      <c r="F94" s="106">
        <v>0.57803081919999999</v>
      </c>
      <c r="G94" s="106">
        <v>0.66048846360000002</v>
      </c>
      <c r="H94" s="106">
        <v>2.2476600000000001E-5</v>
      </c>
      <c r="I94" s="107">
        <v>0.61935736149999998</v>
      </c>
      <c r="J94" s="106">
        <v>0.61843732360000003</v>
      </c>
      <c r="K94" s="106">
        <v>0.62027876810000004</v>
      </c>
      <c r="L94" s="106">
        <v>1.1551134662</v>
      </c>
      <c r="M94" s="106">
        <v>1.0806063765</v>
      </c>
      <c r="N94" s="106">
        <v>1.2347577702000001</v>
      </c>
      <c r="O94" s="118">
        <v>1859270.4180000001</v>
      </c>
      <c r="P94" s="118">
        <v>33252</v>
      </c>
      <c r="Q94" s="116">
        <v>0.5661949879</v>
      </c>
      <c r="R94" s="106">
        <v>0.52971611699999999</v>
      </c>
      <c r="S94" s="106">
        <v>0.60518597419999998</v>
      </c>
      <c r="T94" s="106">
        <v>8.9923927000000008E-3</v>
      </c>
      <c r="U94" s="107">
        <v>0.55914544030000002</v>
      </c>
      <c r="V94" s="106">
        <v>0.55834230350000003</v>
      </c>
      <c r="W94" s="106">
        <v>0.5599497323</v>
      </c>
      <c r="X94" s="106">
        <v>1.0928231235999999</v>
      </c>
      <c r="Y94" s="106">
        <v>1.0224145992</v>
      </c>
      <c r="Z94" s="106">
        <v>1.1680803272</v>
      </c>
      <c r="AA94" s="118">
        <v>2116055.5446000001</v>
      </c>
      <c r="AB94" s="118">
        <v>36445</v>
      </c>
      <c r="AC94" s="116">
        <v>0.57976326410000001</v>
      </c>
      <c r="AD94" s="106">
        <v>0.54241589769999998</v>
      </c>
      <c r="AE94" s="106">
        <v>0.61968213670000005</v>
      </c>
      <c r="AF94" s="106">
        <v>0.26539219879999998</v>
      </c>
      <c r="AG94" s="107">
        <v>0.58061614610000001</v>
      </c>
      <c r="AH94" s="106">
        <v>0.57983437230000001</v>
      </c>
      <c r="AI94" s="106">
        <v>0.58139897399999996</v>
      </c>
      <c r="AJ94" s="106">
        <v>1.0385624684000001</v>
      </c>
      <c r="AK94" s="106">
        <v>0.97166003509999999</v>
      </c>
      <c r="AL94" s="106">
        <v>1.1100713848999999</v>
      </c>
      <c r="AM94" s="106">
        <v>0.4861614923</v>
      </c>
      <c r="AN94" s="106">
        <v>1.0239639638</v>
      </c>
      <c r="AO94" s="106">
        <v>0.95794456080000001</v>
      </c>
      <c r="AP94" s="106">
        <v>1.094533277</v>
      </c>
      <c r="AQ94" s="106">
        <v>1.0290925100000001E-2</v>
      </c>
      <c r="AR94" s="106">
        <v>0.91634265920000002</v>
      </c>
      <c r="AS94" s="106">
        <v>0.85718741890000005</v>
      </c>
      <c r="AT94" s="106">
        <v>0.9795802535</v>
      </c>
      <c r="AU94" s="104">
        <v>1</v>
      </c>
      <c r="AV94" s="104" t="s">
        <v>28</v>
      </c>
      <c r="AW94" s="104" t="s">
        <v>28</v>
      </c>
      <c r="AX94" s="104" t="s">
        <v>28</v>
      </c>
      <c r="AY94" s="104" t="s">
        <v>28</v>
      </c>
      <c r="AZ94" s="104" t="s">
        <v>28</v>
      </c>
      <c r="BA94" s="104" t="s">
        <v>28</v>
      </c>
      <c r="BB94" s="104" t="s">
        <v>28</v>
      </c>
      <c r="BC94" s="110">
        <v>-1</v>
      </c>
      <c r="BD94" s="111">
        <v>1738288.3707999999</v>
      </c>
      <c r="BE94" s="111">
        <v>1859270.4180000001</v>
      </c>
      <c r="BF94" s="111">
        <v>2116055.5446000001</v>
      </c>
    </row>
    <row r="95" spans="1:93" x14ac:dyDescent="0.3">
      <c r="A95" s="10"/>
      <c r="B95" t="s">
        <v>102</v>
      </c>
      <c r="C95" s="104">
        <v>1531778.487</v>
      </c>
      <c r="D95" s="118">
        <v>27785</v>
      </c>
      <c r="E95" s="116">
        <v>0.56290299659999998</v>
      </c>
      <c r="F95" s="106">
        <v>0.52662035350000003</v>
      </c>
      <c r="G95" s="106">
        <v>0.60168541040000001</v>
      </c>
      <c r="H95" s="106">
        <v>0.1335293612</v>
      </c>
      <c r="I95" s="107">
        <v>0.55129691810000003</v>
      </c>
      <c r="J95" s="106">
        <v>0.550424566</v>
      </c>
      <c r="K95" s="106">
        <v>0.55217065279999999</v>
      </c>
      <c r="L95" s="106">
        <v>1.0523254942</v>
      </c>
      <c r="M95" s="106">
        <v>0.98449648899999997</v>
      </c>
      <c r="N95" s="106">
        <v>1.1248277247</v>
      </c>
      <c r="O95" s="118">
        <v>1608176.7479999999</v>
      </c>
      <c r="P95" s="118">
        <v>30895</v>
      </c>
      <c r="Q95" s="116">
        <v>0.53355055159999998</v>
      </c>
      <c r="R95" s="106">
        <v>0.49917782309999997</v>
      </c>
      <c r="S95" s="106">
        <v>0.57029014109999998</v>
      </c>
      <c r="T95" s="106">
        <v>0.38719122010000001</v>
      </c>
      <c r="U95" s="107">
        <v>0.52052977759999997</v>
      </c>
      <c r="V95" s="106">
        <v>0.51972589759999999</v>
      </c>
      <c r="W95" s="106">
        <v>0.52133490100000002</v>
      </c>
      <c r="X95" s="106">
        <v>1.0298155103</v>
      </c>
      <c r="Y95" s="106">
        <v>0.96347208910000004</v>
      </c>
      <c r="Z95" s="106">
        <v>1.1007272523</v>
      </c>
      <c r="AA95" s="118">
        <v>1778374.4756</v>
      </c>
      <c r="AB95" s="118">
        <v>31305</v>
      </c>
      <c r="AC95" s="116">
        <v>0.57068683750000004</v>
      </c>
      <c r="AD95" s="106">
        <v>0.53392100040000001</v>
      </c>
      <c r="AE95" s="106">
        <v>0.60998437260000005</v>
      </c>
      <c r="AF95" s="106">
        <v>0.51619528469999998</v>
      </c>
      <c r="AG95" s="107">
        <v>0.56808001139999997</v>
      </c>
      <c r="AH95" s="106">
        <v>0.56724570249999995</v>
      </c>
      <c r="AI95" s="106">
        <v>0.56891554740000005</v>
      </c>
      <c r="AJ95" s="106">
        <v>1.0223033560000001</v>
      </c>
      <c r="AK95" s="106">
        <v>0.95644264889999997</v>
      </c>
      <c r="AL95" s="106">
        <v>1.0926992359000001</v>
      </c>
      <c r="AM95" s="106">
        <v>4.7841661799999997E-2</v>
      </c>
      <c r="AN95" s="106">
        <v>1.069602188</v>
      </c>
      <c r="AO95" s="106">
        <v>1.0006397644</v>
      </c>
      <c r="AP95" s="106">
        <v>1.1433173869</v>
      </c>
      <c r="AQ95" s="106">
        <v>0.1154560125</v>
      </c>
      <c r="AR95" s="106">
        <v>0.94785523419999995</v>
      </c>
      <c r="AS95" s="106">
        <v>0.88671363240000001</v>
      </c>
      <c r="AT95" s="106">
        <v>1.0132127353</v>
      </c>
      <c r="AU95" s="104" t="s">
        <v>28</v>
      </c>
      <c r="AV95" s="104" t="s">
        <v>28</v>
      </c>
      <c r="AW95" s="104" t="s">
        <v>28</v>
      </c>
      <c r="AX95" s="104" t="s">
        <v>28</v>
      </c>
      <c r="AY95" s="104" t="s">
        <v>28</v>
      </c>
      <c r="AZ95" s="104" t="s">
        <v>28</v>
      </c>
      <c r="BA95" s="104" t="s">
        <v>28</v>
      </c>
      <c r="BB95" s="104" t="s">
        <v>28</v>
      </c>
      <c r="BC95" s="110" t="s">
        <v>28</v>
      </c>
      <c r="BD95" s="111">
        <v>1531778.487</v>
      </c>
      <c r="BE95" s="111">
        <v>1608176.7479999999</v>
      </c>
      <c r="BF95" s="111">
        <v>1778374.4756</v>
      </c>
    </row>
    <row r="96" spans="1:93" x14ac:dyDescent="0.3">
      <c r="A96" s="10"/>
      <c r="B96" t="s">
        <v>103</v>
      </c>
      <c r="C96" s="104">
        <v>870028.38465000002</v>
      </c>
      <c r="D96" s="118">
        <v>16391</v>
      </c>
      <c r="E96" s="116">
        <v>0.54165315869999997</v>
      </c>
      <c r="F96" s="106">
        <v>0.50669539789999996</v>
      </c>
      <c r="G96" s="106">
        <v>0.57902271390000004</v>
      </c>
      <c r="H96" s="106">
        <v>0.7129925224</v>
      </c>
      <c r="I96" s="107">
        <v>0.5307964033</v>
      </c>
      <c r="J96" s="106">
        <v>0.52968222899999995</v>
      </c>
      <c r="K96" s="106">
        <v>0.53191292130000001</v>
      </c>
      <c r="L96" s="106">
        <v>1.01259974</v>
      </c>
      <c r="M96" s="106">
        <v>0.94724755100000002</v>
      </c>
      <c r="N96" s="106">
        <v>1.0824606855000001</v>
      </c>
      <c r="O96" s="118">
        <v>881434.46132</v>
      </c>
      <c r="P96" s="118">
        <v>17074</v>
      </c>
      <c r="Q96" s="116">
        <v>0.52631179760000002</v>
      </c>
      <c r="R96" s="106">
        <v>0.49232594330000001</v>
      </c>
      <c r="S96" s="106">
        <v>0.56264373649999999</v>
      </c>
      <c r="T96" s="106">
        <v>0.6444019527</v>
      </c>
      <c r="U96" s="107">
        <v>0.51624368119999997</v>
      </c>
      <c r="V96" s="106">
        <v>0.51516708069999995</v>
      </c>
      <c r="W96" s="106">
        <v>0.51732253159999997</v>
      </c>
      <c r="X96" s="106">
        <v>1.0158438611</v>
      </c>
      <c r="Y96" s="106">
        <v>0.95024715270000004</v>
      </c>
      <c r="Z96" s="106">
        <v>1.0859687894000001</v>
      </c>
      <c r="AA96" s="118">
        <v>965159.86679</v>
      </c>
      <c r="AB96" s="118">
        <v>16762</v>
      </c>
      <c r="AC96" s="116">
        <v>0.58201424810000002</v>
      </c>
      <c r="AD96" s="106">
        <v>0.54429502230000004</v>
      </c>
      <c r="AE96" s="106">
        <v>0.62234738730000005</v>
      </c>
      <c r="AF96" s="106">
        <v>0.22240326060000001</v>
      </c>
      <c r="AG96" s="107">
        <v>0.57580233069999998</v>
      </c>
      <c r="AH96" s="106">
        <v>0.57465473550000001</v>
      </c>
      <c r="AI96" s="106">
        <v>0.57695221779999994</v>
      </c>
      <c r="AJ96" s="106">
        <v>1.0425947822999999</v>
      </c>
      <c r="AK96" s="106">
        <v>0.97502621639999998</v>
      </c>
      <c r="AL96" s="106">
        <v>1.1148457978999999</v>
      </c>
      <c r="AM96" s="106">
        <v>3.3530370000000001E-3</v>
      </c>
      <c r="AN96" s="106">
        <v>1.1058354587000001</v>
      </c>
      <c r="AO96" s="106">
        <v>1.0339468407000001</v>
      </c>
      <c r="AP96" s="106">
        <v>1.1827223737000001</v>
      </c>
      <c r="AQ96" s="106">
        <v>0.4001269898</v>
      </c>
      <c r="AR96" s="106">
        <v>0.97167678079999997</v>
      </c>
      <c r="AS96" s="106">
        <v>0.90877186119999998</v>
      </c>
      <c r="AT96" s="106">
        <v>1.0389359602999999</v>
      </c>
      <c r="AU96" s="104" t="s">
        <v>28</v>
      </c>
      <c r="AV96" s="104" t="s">
        <v>28</v>
      </c>
      <c r="AW96" s="104" t="s">
        <v>28</v>
      </c>
      <c r="AX96" s="104" t="s">
        <v>28</v>
      </c>
      <c r="AY96" s="104" t="s">
        <v>227</v>
      </c>
      <c r="AZ96" s="104" t="s">
        <v>28</v>
      </c>
      <c r="BA96" s="104" t="s">
        <v>28</v>
      </c>
      <c r="BB96" s="104" t="s">
        <v>28</v>
      </c>
      <c r="BC96" s="110" t="s">
        <v>431</v>
      </c>
      <c r="BD96" s="111">
        <v>870028.38465000002</v>
      </c>
      <c r="BE96" s="111">
        <v>881434.46132</v>
      </c>
      <c r="BF96" s="111">
        <v>965159.86679</v>
      </c>
    </row>
    <row r="97" spans="1:93" x14ac:dyDescent="0.3">
      <c r="A97" s="10"/>
      <c r="B97" t="s">
        <v>104</v>
      </c>
      <c r="C97" s="104">
        <v>427510.3124</v>
      </c>
      <c r="D97" s="118">
        <v>7276</v>
      </c>
      <c r="E97" s="116">
        <v>0.59379579029999996</v>
      </c>
      <c r="F97" s="106">
        <v>0.55509506710000001</v>
      </c>
      <c r="G97" s="106">
        <v>0.63519469260000005</v>
      </c>
      <c r="H97" s="106">
        <v>2.3896462000000001E-3</v>
      </c>
      <c r="I97" s="107">
        <v>0.58756227650000004</v>
      </c>
      <c r="J97" s="106">
        <v>0.5858036325</v>
      </c>
      <c r="K97" s="106">
        <v>0.58932620020000004</v>
      </c>
      <c r="L97" s="106">
        <v>1.1100783834000001</v>
      </c>
      <c r="M97" s="106">
        <v>1.0377288705000001</v>
      </c>
      <c r="N97" s="106">
        <v>1.1874720384999999</v>
      </c>
      <c r="O97" s="118">
        <v>445225.16077000002</v>
      </c>
      <c r="P97" s="118">
        <v>7583</v>
      </c>
      <c r="Q97" s="116">
        <v>0.58584334599999999</v>
      </c>
      <c r="R97" s="106">
        <v>0.54753486880000002</v>
      </c>
      <c r="S97" s="106">
        <v>0.62683208989999994</v>
      </c>
      <c r="T97" s="106">
        <v>3.69033E-4</v>
      </c>
      <c r="U97" s="107">
        <v>0.58713591030000001</v>
      </c>
      <c r="V97" s="106">
        <v>0.58541380700000001</v>
      </c>
      <c r="W97" s="106">
        <v>0.58886307950000005</v>
      </c>
      <c r="X97" s="106">
        <v>1.1307467728</v>
      </c>
      <c r="Y97" s="106">
        <v>1.0568068922</v>
      </c>
      <c r="Z97" s="106">
        <v>1.2098598841999999</v>
      </c>
      <c r="AA97" s="118">
        <v>484252.33487999998</v>
      </c>
      <c r="AB97" s="118">
        <v>8187</v>
      </c>
      <c r="AC97" s="116">
        <v>0.58949524769999995</v>
      </c>
      <c r="AD97" s="106">
        <v>0.55135137479999996</v>
      </c>
      <c r="AE97" s="106">
        <v>0.63027800960000002</v>
      </c>
      <c r="AF97" s="106">
        <v>0.1104089764</v>
      </c>
      <c r="AG97" s="107">
        <v>0.59148935489999999</v>
      </c>
      <c r="AH97" s="106">
        <v>0.58982575950000005</v>
      </c>
      <c r="AI97" s="106">
        <v>0.59315764250000003</v>
      </c>
      <c r="AJ97" s="106">
        <v>1.0559959166999999</v>
      </c>
      <c r="AK97" s="106">
        <v>0.98766665669999998</v>
      </c>
      <c r="AL97" s="106">
        <v>1.1290523666000001</v>
      </c>
      <c r="AM97" s="106">
        <v>0.85780082759999998</v>
      </c>
      <c r="AN97" s="106">
        <v>1.0062335806</v>
      </c>
      <c r="AO97" s="106">
        <v>0.94010620619999996</v>
      </c>
      <c r="AP97" s="106">
        <v>1.0770123758000001</v>
      </c>
      <c r="AQ97" s="106">
        <v>0.69952343269999995</v>
      </c>
      <c r="AR97" s="106">
        <v>0.9866074426</v>
      </c>
      <c r="AS97" s="106">
        <v>0.92131679219999996</v>
      </c>
      <c r="AT97" s="106">
        <v>1.0565250237999999</v>
      </c>
      <c r="AU97" s="104">
        <v>1</v>
      </c>
      <c r="AV97" s="104">
        <v>2</v>
      </c>
      <c r="AW97" s="104" t="s">
        <v>28</v>
      </c>
      <c r="AX97" s="104" t="s">
        <v>28</v>
      </c>
      <c r="AY97" s="104" t="s">
        <v>28</v>
      </c>
      <c r="AZ97" s="104" t="s">
        <v>28</v>
      </c>
      <c r="BA97" s="104" t="s">
        <v>28</v>
      </c>
      <c r="BB97" s="104" t="s">
        <v>28</v>
      </c>
      <c r="BC97" s="110" t="s">
        <v>179</v>
      </c>
      <c r="BD97" s="111">
        <v>427510.3124</v>
      </c>
      <c r="BE97" s="111">
        <v>445225.16077000002</v>
      </c>
      <c r="BF97" s="111">
        <v>484252.33487999998</v>
      </c>
    </row>
    <row r="98" spans="1:93" x14ac:dyDescent="0.3">
      <c r="A98" s="10"/>
      <c r="B98" t="s">
        <v>105</v>
      </c>
      <c r="C98" s="104">
        <v>1278666.0811000001</v>
      </c>
      <c r="D98" s="118">
        <v>22115</v>
      </c>
      <c r="E98" s="116">
        <v>0.59299334729999997</v>
      </c>
      <c r="F98" s="106">
        <v>0.55475100960000001</v>
      </c>
      <c r="G98" s="106">
        <v>0.63387196020000003</v>
      </c>
      <c r="H98" s="106">
        <v>2.4408631000000002E-3</v>
      </c>
      <c r="I98" s="107">
        <v>0.57818950089999999</v>
      </c>
      <c r="J98" s="106">
        <v>0.57718820270000004</v>
      </c>
      <c r="K98" s="106">
        <v>0.57919253599999998</v>
      </c>
      <c r="L98" s="106">
        <v>1.1085782470000001</v>
      </c>
      <c r="M98" s="106">
        <v>1.0370856683</v>
      </c>
      <c r="N98" s="106">
        <v>1.1849992411000001</v>
      </c>
      <c r="O98" s="118">
        <v>1409183.7786000001</v>
      </c>
      <c r="P98" s="118">
        <v>25670</v>
      </c>
      <c r="Q98" s="116">
        <v>0.56797435819999997</v>
      </c>
      <c r="R98" s="106">
        <v>0.53134835439999994</v>
      </c>
      <c r="S98" s="106">
        <v>0.6071250037</v>
      </c>
      <c r="T98" s="106">
        <v>6.8880968000000001E-3</v>
      </c>
      <c r="U98" s="107">
        <v>0.54896134730000001</v>
      </c>
      <c r="V98" s="106">
        <v>0.54805572410000003</v>
      </c>
      <c r="W98" s="106">
        <v>0.54986846710000004</v>
      </c>
      <c r="X98" s="106">
        <v>1.0962575182000001</v>
      </c>
      <c r="Y98" s="106">
        <v>1.0255650098</v>
      </c>
      <c r="Z98" s="106">
        <v>1.1718228826999999</v>
      </c>
      <c r="AA98" s="118">
        <v>1534117.0342999999</v>
      </c>
      <c r="AB98" s="118">
        <v>26692</v>
      </c>
      <c r="AC98" s="116">
        <v>0.58135210660000003</v>
      </c>
      <c r="AD98" s="106">
        <v>0.54388585779999998</v>
      </c>
      <c r="AE98" s="106">
        <v>0.62139926410000001</v>
      </c>
      <c r="AF98" s="106">
        <v>0.23257684319999999</v>
      </c>
      <c r="AG98" s="107">
        <v>0.5747478774</v>
      </c>
      <c r="AH98" s="106">
        <v>0.5738391102</v>
      </c>
      <c r="AI98" s="106">
        <v>0.57565808380000005</v>
      </c>
      <c r="AJ98" s="106">
        <v>1.041408651</v>
      </c>
      <c r="AK98" s="106">
        <v>0.97429325720000004</v>
      </c>
      <c r="AL98" s="106">
        <v>1.1131473715</v>
      </c>
      <c r="AM98" s="106">
        <v>0.49417044669999999</v>
      </c>
      <c r="AN98" s="106">
        <v>1.0235534370999999</v>
      </c>
      <c r="AO98" s="106">
        <v>0.95747243969999996</v>
      </c>
      <c r="AP98" s="106">
        <v>1.0941950862000001</v>
      </c>
      <c r="AQ98" s="106">
        <v>0.20583248879999999</v>
      </c>
      <c r="AR98" s="106">
        <v>0.95780898869999997</v>
      </c>
      <c r="AS98" s="106">
        <v>0.89593258720000002</v>
      </c>
      <c r="AT98" s="106">
        <v>1.0239588020999999</v>
      </c>
      <c r="AU98" s="104">
        <v>1</v>
      </c>
      <c r="AV98" s="104" t="s">
        <v>28</v>
      </c>
      <c r="AW98" s="104" t="s">
        <v>28</v>
      </c>
      <c r="AX98" s="104" t="s">
        <v>28</v>
      </c>
      <c r="AY98" s="104" t="s">
        <v>28</v>
      </c>
      <c r="AZ98" s="104" t="s">
        <v>28</v>
      </c>
      <c r="BA98" s="104" t="s">
        <v>28</v>
      </c>
      <c r="BB98" s="104" t="s">
        <v>28</v>
      </c>
      <c r="BC98" s="110">
        <v>-1</v>
      </c>
      <c r="BD98" s="111">
        <v>1278666.0811000001</v>
      </c>
      <c r="BE98" s="111">
        <v>1409183.7786000001</v>
      </c>
      <c r="BF98" s="111">
        <v>1534117.0342999999</v>
      </c>
    </row>
    <row r="99" spans="1:93" x14ac:dyDescent="0.3">
      <c r="A99" s="10"/>
      <c r="B99" t="s">
        <v>106</v>
      </c>
      <c r="C99" s="104">
        <v>1826914.6831</v>
      </c>
      <c r="D99" s="118">
        <v>30014</v>
      </c>
      <c r="E99" s="116">
        <v>0.59563078550000004</v>
      </c>
      <c r="F99" s="106">
        <v>0.5571871316</v>
      </c>
      <c r="G99" s="106">
        <v>0.63672689579999997</v>
      </c>
      <c r="H99" s="106">
        <v>1.5863917E-3</v>
      </c>
      <c r="I99" s="107">
        <v>0.60868750689999995</v>
      </c>
      <c r="J99" s="106">
        <v>0.60780550700000002</v>
      </c>
      <c r="K99" s="106">
        <v>0.60957078659999997</v>
      </c>
      <c r="L99" s="106">
        <v>1.1135088364000001</v>
      </c>
      <c r="M99" s="106">
        <v>1.0416399044</v>
      </c>
      <c r="N99" s="106">
        <v>1.1903364333999999</v>
      </c>
      <c r="O99" s="118">
        <v>1860846.1052000001</v>
      </c>
      <c r="P99" s="118">
        <v>32260</v>
      </c>
      <c r="Q99" s="116">
        <v>0.56586368470000004</v>
      </c>
      <c r="R99" s="106">
        <v>0.52939071419999995</v>
      </c>
      <c r="S99" s="106">
        <v>0.60484950179999997</v>
      </c>
      <c r="T99" s="106">
        <v>9.4871699E-3</v>
      </c>
      <c r="U99" s="107">
        <v>0.57682768299999998</v>
      </c>
      <c r="V99" s="106">
        <v>0.57599949859999999</v>
      </c>
      <c r="W99" s="106">
        <v>0.577657058</v>
      </c>
      <c r="X99" s="106">
        <v>1.0921836694</v>
      </c>
      <c r="Y99" s="106">
        <v>1.0217865333</v>
      </c>
      <c r="Z99" s="106">
        <v>1.1674308955999999</v>
      </c>
      <c r="AA99" s="118">
        <v>1922396.6821000001</v>
      </c>
      <c r="AB99" s="118">
        <v>32847</v>
      </c>
      <c r="AC99" s="116">
        <v>0.57742379929999998</v>
      </c>
      <c r="AD99" s="106">
        <v>0.54022723949999996</v>
      </c>
      <c r="AE99" s="106">
        <v>0.61718147410000002</v>
      </c>
      <c r="AF99" s="106">
        <v>0.31987053510000002</v>
      </c>
      <c r="AG99" s="107">
        <v>0.58525791760000001</v>
      </c>
      <c r="AH99" s="106">
        <v>0.58443118140000005</v>
      </c>
      <c r="AI99" s="106">
        <v>0.58608582340000004</v>
      </c>
      <c r="AJ99" s="106">
        <v>1.0343716538000001</v>
      </c>
      <c r="AK99" s="106">
        <v>0.96773936890000001</v>
      </c>
      <c r="AL99" s="106">
        <v>1.1055918075</v>
      </c>
      <c r="AM99" s="106">
        <v>0.55219876430000003</v>
      </c>
      <c r="AN99" s="106">
        <v>1.0204291508000001</v>
      </c>
      <c r="AO99" s="106">
        <v>0.95460952040000002</v>
      </c>
      <c r="AP99" s="106">
        <v>1.0907869967999999</v>
      </c>
      <c r="AQ99" s="106">
        <v>0.13256211600000001</v>
      </c>
      <c r="AR99" s="106">
        <v>0.95002424070000002</v>
      </c>
      <c r="AS99" s="106">
        <v>0.88862943709999997</v>
      </c>
      <c r="AT99" s="106">
        <v>1.0156607694999999</v>
      </c>
      <c r="AU99" s="104">
        <v>1</v>
      </c>
      <c r="AV99" s="104" t="s">
        <v>28</v>
      </c>
      <c r="AW99" s="104" t="s">
        <v>28</v>
      </c>
      <c r="AX99" s="104" t="s">
        <v>28</v>
      </c>
      <c r="AY99" s="104" t="s">
        <v>28</v>
      </c>
      <c r="AZ99" s="104" t="s">
        <v>28</v>
      </c>
      <c r="BA99" s="104" t="s">
        <v>28</v>
      </c>
      <c r="BB99" s="104" t="s">
        <v>28</v>
      </c>
      <c r="BC99" s="110">
        <v>-1</v>
      </c>
      <c r="BD99" s="111">
        <v>1826914.6831</v>
      </c>
      <c r="BE99" s="111">
        <v>1860846.1052000001</v>
      </c>
      <c r="BF99" s="111">
        <v>1922396.6821000001</v>
      </c>
    </row>
    <row r="100" spans="1:93" x14ac:dyDescent="0.3">
      <c r="A100" s="10"/>
      <c r="B100" t="s">
        <v>107</v>
      </c>
      <c r="C100" s="104">
        <v>698571.63405999995</v>
      </c>
      <c r="D100" s="118">
        <v>13108</v>
      </c>
      <c r="E100" s="116">
        <v>0.55177056120000001</v>
      </c>
      <c r="F100" s="106">
        <v>0.51595392630000003</v>
      </c>
      <c r="G100" s="106">
        <v>0.59007352530000001</v>
      </c>
      <c r="H100" s="106">
        <v>0.36488324179999998</v>
      </c>
      <c r="I100" s="107">
        <v>0.53293533270000004</v>
      </c>
      <c r="J100" s="106">
        <v>0.5316870641</v>
      </c>
      <c r="K100" s="106">
        <v>0.53418653179999998</v>
      </c>
      <c r="L100" s="106">
        <v>1.0315138345999999</v>
      </c>
      <c r="M100" s="106">
        <v>0.96455601369999999</v>
      </c>
      <c r="N100" s="106">
        <v>1.1031197522</v>
      </c>
      <c r="O100" s="118">
        <v>735149.03240999999</v>
      </c>
      <c r="P100" s="118">
        <v>14572</v>
      </c>
      <c r="Q100" s="116">
        <v>0.53045034660000001</v>
      </c>
      <c r="R100" s="106">
        <v>0.4960109814</v>
      </c>
      <c r="S100" s="106">
        <v>0.56728092870000002</v>
      </c>
      <c r="T100" s="106">
        <v>0.4916665912</v>
      </c>
      <c r="U100" s="107">
        <v>0.50449425780000001</v>
      </c>
      <c r="V100" s="106">
        <v>0.50334234300000003</v>
      </c>
      <c r="W100" s="106">
        <v>0.50564880869999995</v>
      </c>
      <c r="X100" s="106">
        <v>1.0238317488999999</v>
      </c>
      <c r="Y100" s="106">
        <v>0.95735971109999995</v>
      </c>
      <c r="Z100" s="106">
        <v>1.0949191174999999</v>
      </c>
      <c r="AA100" s="118">
        <v>771542.06588999997</v>
      </c>
      <c r="AB100" s="118">
        <v>13733</v>
      </c>
      <c r="AC100" s="116">
        <v>0.58463896839999996</v>
      </c>
      <c r="AD100" s="106">
        <v>0.54664566790000002</v>
      </c>
      <c r="AE100" s="106">
        <v>0.62527290250000001</v>
      </c>
      <c r="AF100" s="106">
        <v>0.17767229849999999</v>
      </c>
      <c r="AG100" s="107">
        <v>0.56181611149999999</v>
      </c>
      <c r="AH100" s="106">
        <v>0.56056389900000003</v>
      </c>
      <c r="AI100" s="106">
        <v>0.56307112120000002</v>
      </c>
      <c r="AJ100" s="106">
        <v>1.0472965911000001</v>
      </c>
      <c r="AK100" s="106">
        <v>0.97923705989999998</v>
      </c>
      <c r="AL100" s="106">
        <v>1.1200864373999999</v>
      </c>
      <c r="AM100" s="106">
        <v>4.9127496000000003E-3</v>
      </c>
      <c r="AN100" s="106">
        <v>1.1021558798</v>
      </c>
      <c r="AO100" s="106">
        <v>1.0299282274999999</v>
      </c>
      <c r="AP100" s="106">
        <v>1.1794487721</v>
      </c>
      <c r="AQ100" s="106">
        <v>0.25393172089999999</v>
      </c>
      <c r="AR100" s="106">
        <v>0.96136036229999999</v>
      </c>
      <c r="AS100" s="106">
        <v>0.89843157650000005</v>
      </c>
      <c r="AT100" s="106">
        <v>1.0286968648999999</v>
      </c>
      <c r="AU100" s="104" t="s">
        <v>28</v>
      </c>
      <c r="AV100" s="104" t="s">
        <v>28</v>
      </c>
      <c r="AW100" s="104" t="s">
        <v>28</v>
      </c>
      <c r="AX100" s="104" t="s">
        <v>28</v>
      </c>
      <c r="AY100" s="104" t="s">
        <v>227</v>
      </c>
      <c r="AZ100" s="104" t="s">
        <v>28</v>
      </c>
      <c r="BA100" s="104" t="s">
        <v>28</v>
      </c>
      <c r="BB100" s="104" t="s">
        <v>28</v>
      </c>
      <c r="BC100" s="110" t="s">
        <v>431</v>
      </c>
      <c r="BD100" s="111">
        <v>698571.63405999995</v>
      </c>
      <c r="BE100" s="111">
        <v>735149.03240999999</v>
      </c>
      <c r="BF100" s="111">
        <v>771542.06588999997</v>
      </c>
    </row>
    <row r="101" spans="1:93" x14ac:dyDescent="0.3">
      <c r="A101" s="10"/>
      <c r="B101" t="s">
        <v>150</v>
      </c>
      <c r="C101" s="104">
        <v>765601.60814999999</v>
      </c>
      <c r="D101" s="118">
        <v>13375</v>
      </c>
      <c r="E101" s="116">
        <v>0.59467139150000004</v>
      </c>
      <c r="F101" s="106">
        <v>0.55582547579999997</v>
      </c>
      <c r="G101" s="106">
        <v>0.63623219740000003</v>
      </c>
      <c r="H101" s="106">
        <v>2.1220319999999998E-3</v>
      </c>
      <c r="I101" s="107">
        <v>0.57241241730000003</v>
      </c>
      <c r="J101" s="106">
        <v>0.57113165249999998</v>
      </c>
      <c r="K101" s="106">
        <v>0.57369605430000004</v>
      </c>
      <c r="L101" s="106">
        <v>1.1117152860999999</v>
      </c>
      <c r="M101" s="106">
        <v>1.0390943414</v>
      </c>
      <c r="N101" s="106">
        <v>1.1894116136999999</v>
      </c>
      <c r="O101" s="118">
        <v>785404.58028999995</v>
      </c>
      <c r="P101" s="118">
        <v>15335</v>
      </c>
      <c r="Q101" s="116">
        <v>0.51682708249999998</v>
      </c>
      <c r="R101" s="106">
        <v>0.48341697169999998</v>
      </c>
      <c r="S101" s="106">
        <v>0.55254624640000005</v>
      </c>
      <c r="T101" s="106">
        <v>0.94234946949999998</v>
      </c>
      <c r="U101" s="107">
        <v>0.51216470839999995</v>
      </c>
      <c r="V101" s="106">
        <v>0.51103327009999999</v>
      </c>
      <c r="W101" s="106">
        <v>0.5132986517</v>
      </c>
      <c r="X101" s="106">
        <v>0.99753724190000004</v>
      </c>
      <c r="Y101" s="106">
        <v>0.93305178649999998</v>
      </c>
      <c r="Z101" s="106">
        <v>1.0664794422999999</v>
      </c>
      <c r="AA101" s="118">
        <v>855861.10089999996</v>
      </c>
      <c r="AB101" s="118">
        <v>15235</v>
      </c>
      <c r="AC101" s="116">
        <v>0.57473821219999999</v>
      </c>
      <c r="AD101" s="106">
        <v>0.53754238119999997</v>
      </c>
      <c r="AE101" s="106">
        <v>0.61450784930000002</v>
      </c>
      <c r="AF101" s="106">
        <v>0.39343908440000003</v>
      </c>
      <c r="AG101" s="107">
        <v>0.56177295760000001</v>
      </c>
      <c r="AH101" s="106">
        <v>0.56058405219999996</v>
      </c>
      <c r="AI101" s="106">
        <v>0.56296438449999997</v>
      </c>
      <c r="AJ101" s="106">
        <v>1.0295608109000001</v>
      </c>
      <c r="AK101" s="106">
        <v>0.96292983160000001</v>
      </c>
      <c r="AL101" s="106">
        <v>1.1008023935</v>
      </c>
      <c r="AM101" s="106">
        <v>1.9494740999999999E-3</v>
      </c>
      <c r="AN101" s="106">
        <v>1.1120512677000001</v>
      </c>
      <c r="AO101" s="106">
        <v>1.0397814728999999</v>
      </c>
      <c r="AP101" s="106">
        <v>1.1893441595000001</v>
      </c>
      <c r="AQ101" s="106">
        <v>5.0433899999999998E-5</v>
      </c>
      <c r="AR101" s="106">
        <v>0.86909693300000002</v>
      </c>
      <c r="AS101" s="106">
        <v>0.81209535290000001</v>
      </c>
      <c r="AT101" s="106">
        <v>0.93009949670000003</v>
      </c>
      <c r="AU101" s="104">
        <v>1</v>
      </c>
      <c r="AV101" s="104" t="s">
        <v>28</v>
      </c>
      <c r="AW101" s="104" t="s">
        <v>28</v>
      </c>
      <c r="AX101" s="104" t="s">
        <v>226</v>
      </c>
      <c r="AY101" s="104" t="s">
        <v>227</v>
      </c>
      <c r="AZ101" s="104" t="s">
        <v>28</v>
      </c>
      <c r="BA101" s="104" t="s">
        <v>28</v>
      </c>
      <c r="BB101" s="104" t="s">
        <v>28</v>
      </c>
      <c r="BC101" s="110" t="s">
        <v>433</v>
      </c>
      <c r="BD101" s="111">
        <v>765601.60814999999</v>
      </c>
      <c r="BE101" s="111">
        <v>785404.58028999995</v>
      </c>
      <c r="BF101" s="111">
        <v>855861.10089999996</v>
      </c>
    </row>
    <row r="102" spans="1:93" x14ac:dyDescent="0.3">
      <c r="A102" s="10"/>
      <c r="B102" t="s">
        <v>151</v>
      </c>
      <c r="C102" s="104">
        <v>582400.94750999997</v>
      </c>
      <c r="D102" s="118">
        <v>10874</v>
      </c>
      <c r="E102" s="116">
        <v>0.55893269379999999</v>
      </c>
      <c r="F102" s="106">
        <v>0.5226837138</v>
      </c>
      <c r="G102" s="106">
        <v>0.59769560040000003</v>
      </c>
      <c r="H102" s="106">
        <v>0.199171024</v>
      </c>
      <c r="I102" s="107">
        <v>0.53559035079999995</v>
      </c>
      <c r="J102" s="106">
        <v>0.53421658650000003</v>
      </c>
      <c r="K102" s="106">
        <v>0.53696764789999996</v>
      </c>
      <c r="L102" s="106">
        <v>1.0449031658000001</v>
      </c>
      <c r="M102" s="106">
        <v>0.97713709250000003</v>
      </c>
      <c r="N102" s="106">
        <v>1.1173689284999999</v>
      </c>
      <c r="O102" s="118">
        <v>590074.76575999998</v>
      </c>
      <c r="P102" s="118">
        <v>12193</v>
      </c>
      <c r="Q102" s="116">
        <v>0.51349456090000001</v>
      </c>
      <c r="R102" s="106">
        <v>0.48017786239999999</v>
      </c>
      <c r="S102" s="106">
        <v>0.54912290789999996</v>
      </c>
      <c r="T102" s="106">
        <v>0.79405696339999998</v>
      </c>
      <c r="U102" s="107">
        <v>0.4839455144</v>
      </c>
      <c r="V102" s="106">
        <v>0.4827123042</v>
      </c>
      <c r="W102" s="106">
        <v>0.4851818752</v>
      </c>
      <c r="X102" s="106">
        <v>0.99110508220000004</v>
      </c>
      <c r="Y102" s="106">
        <v>0.92679992349999996</v>
      </c>
      <c r="Z102" s="106">
        <v>1.0598719951</v>
      </c>
      <c r="AA102" s="118">
        <v>651029.32848999999</v>
      </c>
      <c r="AB102" s="118">
        <v>11944</v>
      </c>
      <c r="AC102" s="116">
        <v>0.54968172110000002</v>
      </c>
      <c r="AD102" s="106">
        <v>0.51420072260000005</v>
      </c>
      <c r="AE102" s="106">
        <v>0.58761098779999998</v>
      </c>
      <c r="AF102" s="106">
        <v>0.65010838419999994</v>
      </c>
      <c r="AG102" s="107">
        <v>0.54506809150000002</v>
      </c>
      <c r="AH102" s="106">
        <v>0.54374566599999996</v>
      </c>
      <c r="AI102" s="106">
        <v>0.54639373319999995</v>
      </c>
      <c r="AJ102" s="106">
        <v>0.98467571239999996</v>
      </c>
      <c r="AK102" s="106">
        <v>0.92111660870000001</v>
      </c>
      <c r="AL102" s="106">
        <v>1.0526205362000001</v>
      </c>
      <c r="AM102" s="106">
        <v>4.7239983899999997E-2</v>
      </c>
      <c r="AN102" s="106">
        <v>1.070472334</v>
      </c>
      <c r="AO102" s="106">
        <v>1.0008301941</v>
      </c>
      <c r="AP102" s="106">
        <v>1.1449604784</v>
      </c>
      <c r="AQ102" s="106">
        <v>1.39467901E-2</v>
      </c>
      <c r="AR102" s="106">
        <v>0.91870553759999996</v>
      </c>
      <c r="AS102" s="106">
        <v>0.85866024429999999</v>
      </c>
      <c r="AT102" s="106">
        <v>0.9829497411</v>
      </c>
      <c r="AU102" s="104" t="s">
        <v>28</v>
      </c>
      <c r="AV102" s="104" t="s">
        <v>28</v>
      </c>
      <c r="AW102" s="104" t="s">
        <v>28</v>
      </c>
      <c r="AX102" s="104" t="s">
        <v>28</v>
      </c>
      <c r="AY102" s="104" t="s">
        <v>28</v>
      </c>
      <c r="AZ102" s="104" t="s">
        <v>28</v>
      </c>
      <c r="BA102" s="104" t="s">
        <v>28</v>
      </c>
      <c r="BB102" s="104" t="s">
        <v>28</v>
      </c>
      <c r="BC102" s="110" t="s">
        <v>28</v>
      </c>
      <c r="BD102" s="111">
        <v>582400.94750999997</v>
      </c>
      <c r="BE102" s="111">
        <v>590074.76575999998</v>
      </c>
      <c r="BF102" s="111">
        <v>651029.32848999999</v>
      </c>
    </row>
    <row r="103" spans="1:93" x14ac:dyDescent="0.3">
      <c r="A103" s="10"/>
      <c r="B103" t="s">
        <v>108</v>
      </c>
      <c r="C103" s="104">
        <v>1369633.0729</v>
      </c>
      <c r="D103" s="118">
        <v>26591</v>
      </c>
      <c r="E103" s="116">
        <v>0.50908015579999999</v>
      </c>
      <c r="F103" s="106">
        <v>0.47625344590000002</v>
      </c>
      <c r="G103" s="106">
        <v>0.54416951150000004</v>
      </c>
      <c r="H103" s="106">
        <v>0.14553025950000001</v>
      </c>
      <c r="I103" s="107">
        <v>0.51507392460000001</v>
      </c>
      <c r="J103" s="106">
        <v>0.51421203439999996</v>
      </c>
      <c r="K103" s="106">
        <v>0.51593725940000001</v>
      </c>
      <c r="L103" s="106">
        <v>0.95170576419999997</v>
      </c>
      <c r="M103" s="106">
        <v>0.89033749299999998</v>
      </c>
      <c r="N103" s="106">
        <v>1.0173039647</v>
      </c>
      <c r="O103" s="118">
        <v>1412359.6642</v>
      </c>
      <c r="P103" s="118">
        <v>27600</v>
      </c>
      <c r="Q103" s="116">
        <v>0.49806949490000002</v>
      </c>
      <c r="R103" s="106">
        <v>0.46593593509999998</v>
      </c>
      <c r="S103" s="106">
        <v>0.53241916540000001</v>
      </c>
      <c r="T103" s="106">
        <v>0.2464876171</v>
      </c>
      <c r="U103" s="107">
        <v>0.51172451600000002</v>
      </c>
      <c r="V103" s="106">
        <v>0.51088127139999995</v>
      </c>
      <c r="W103" s="106">
        <v>0.51256915250000001</v>
      </c>
      <c r="X103" s="106">
        <v>0.96133288490000002</v>
      </c>
      <c r="Y103" s="106">
        <v>0.8993113237</v>
      </c>
      <c r="Z103" s="106">
        <v>1.0276318014000001</v>
      </c>
      <c r="AA103" s="118">
        <v>1492341.8702</v>
      </c>
      <c r="AB103" s="118">
        <v>25992</v>
      </c>
      <c r="AC103" s="116">
        <v>0.55948062080000005</v>
      </c>
      <c r="AD103" s="106">
        <v>0.5234182785</v>
      </c>
      <c r="AE103" s="106">
        <v>0.59802757740000001</v>
      </c>
      <c r="AF103" s="106">
        <v>0.94777798069999997</v>
      </c>
      <c r="AG103" s="107">
        <v>0.57415430519999999</v>
      </c>
      <c r="AH103" s="106">
        <v>0.57323386789999997</v>
      </c>
      <c r="AI103" s="106">
        <v>0.57507622049999996</v>
      </c>
      <c r="AJ103" s="106">
        <v>1.0022290312</v>
      </c>
      <c r="AK103" s="106">
        <v>0.9376285338</v>
      </c>
      <c r="AL103" s="106">
        <v>1.0712803576000001</v>
      </c>
      <c r="AM103" s="106">
        <v>6.440765E-4</v>
      </c>
      <c r="AN103" s="106">
        <v>1.1232983079000001</v>
      </c>
      <c r="AO103" s="106">
        <v>1.0507320124999999</v>
      </c>
      <c r="AP103" s="106">
        <v>1.2008762210999999</v>
      </c>
      <c r="AQ103" s="106">
        <v>0.52120489309999996</v>
      </c>
      <c r="AR103" s="106">
        <v>0.97837145920000002</v>
      </c>
      <c r="AS103" s="106">
        <v>0.91514441400000002</v>
      </c>
      <c r="AT103" s="106">
        <v>1.0459668415000001</v>
      </c>
      <c r="AU103" s="104" t="s">
        <v>28</v>
      </c>
      <c r="AV103" s="104" t="s">
        <v>28</v>
      </c>
      <c r="AW103" s="104" t="s">
        <v>28</v>
      </c>
      <c r="AX103" s="104" t="s">
        <v>28</v>
      </c>
      <c r="AY103" s="104" t="s">
        <v>227</v>
      </c>
      <c r="AZ103" s="104" t="s">
        <v>28</v>
      </c>
      <c r="BA103" s="104" t="s">
        <v>28</v>
      </c>
      <c r="BB103" s="104" t="s">
        <v>28</v>
      </c>
      <c r="BC103" s="110" t="s">
        <v>431</v>
      </c>
      <c r="BD103" s="111">
        <v>1369633.0729</v>
      </c>
      <c r="BE103" s="111">
        <v>1412359.6642</v>
      </c>
      <c r="BF103" s="111">
        <v>1492341.8702</v>
      </c>
    </row>
    <row r="104" spans="1:93" x14ac:dyDescent="0.3">
      <c r="A104" s="10"/>
      <c r="B104" t="s">
        <v>109</v>
      </c>
      <c r="C104" s="104">
        <v>1147093.0259</v>
      </c>
      <c r="D104" s="118">
        <v>21365</v>
      </c>
      <c r="E104" s="116">
        <v>0.53761694559999995</v>
      </c>
      <c r="F104" s="106">
        <v>0.50296203100000003</v>
      </c>
      <c r="G104" s="106">
        <v>0.574659641</v>
      </c>
      <c r="H104" s="106">
        <v>0.88211051650000005</v>
      </c>
      <c r="I104" s="107">
        <v>0.53690289059999996</v>
      </c>
      <c r="J104" s="106">
        <v>0.53592126210000002</v>
      </c>
      <c r="K104" s="106">
        <v>0.53788631720000002</v>
      </c>
      <c r="L104" s="106">
        <v>1.0050541948</v>
      </c>
      <c r="M104" s="106">
        <v>0.94026816540000002</v>
      </c>
      <c r="N104" s="106">
        <v>1.0743040886999999</v>
      </c>
      <c r="O104" s="118">
        <v>1206947.7651</v>
      </c>
      <c r="P104" s="118">
        <v>22965</v>
      </c>
      <c r="Q104" s="116">
        <v>0.53277155730000003</v>
      </c>
      <c r="R104" s="106">
        <v>0.4984283685</v>
      </c>
      <c r="S104" s="106">
        <v>0.56948109339999997</v>
      </c>
      <c r="T104" s="106">
        <v>0.41152789439999998</v>
      </c>
      <c r="U104" s="107">
        <v>0.52555966259999998</v>
      </c>
      <c r="V104" s="106">
        <v>0.52462288059999995</v>
      </c>
      <c r="W104" s="106">
        <v>0.52649811729999996</v>
      </c>
      <c r="X104" s="106">
        <v>1.0283119593000001</v>
      </c>
      <c r="Y104" s="106">
        <v>0.96202555329999995</v>
      </c>
      <c r="Z104" s="106">
        <v>1.0991656947999999</v>
      </c>
      <c r="AA104" s="118">
        <v>1353461.4401</v>
      </c>
      <c r="AB104" s="118">
        <v>24142</v>
      </c>
      <c r="AC104" s="116">
        <v>0.56107693530000002</v>
      </c>
      <c r="AD104" s="106">
        <v>0.52493118979999998</v>
      </c>
      <c r="AE104" s="106">
        <v>0.59971160680000002</v>
      </c>
      <c r="AF104" s="106">
        <v>0.88124384109999998</v>
      </c>
      <c r="AG104" s="107">
        <v>0.56062523409999998</v>
      </c>
      <c r="AH104" s="106">
        <v>0.5596815383</v>
      </c>
      <c r="AI104" s="106">
        <v>0.56157052110000005</v>
      </c>
      <c r="AJ104" s="106">
        <v>1.0050885989</v>
      </c>
      <c r="AK104" s="106">
        <v>0.94033869670000003</v>
      </c>
      <c r="AL104" s="106">
        <v>1.0742970540000001</v>
      </c>
      <c r="AM104" s="106">
        <v>0.1281551226</v>
      </c>
      <c r="AN104" s="106">
        <v>1.0531285455999999</v>
      </c>
      <c r="AO104" s="106">
        <v>0.98518949040000003</v>
      </c>
      <c r="AP104" s="106">
        <v>1.1257527048</v>
      </c>
      <c r="AQ104" s="106">
        <v>0.79028872650000004</v>
      </c>
      <c r="AR104" s="106">
        <v>0.990987285</v>
      </c>
      <c r="AS104" s="106">
        <v>0.9270210257</v>
      </c>
      <c r="AT104" s="106">
        <v>1.0593673409</v>
      </c>
      <c r="AU104" s="104" t="s">
        <v>28</v>
      </c>
      <c r="AV104" s="104" t="s">
        <v>28</v>
      </c>
      <c r="AW104" s="104" t="s">
        <v>28</v>
      </c>
      <c r="AX104" s="104" t="s">
        <v>28</v>
      </c>
      <c r="AY104" s="104" t="s">
        <v>28</v>
      </c>
      <c r="AZ104" s="104" t="s">
        <v>28</v>
      </c>
      <c r="BA104" s="104" t="s">
        <v>28</v>
      </c>
      <c r="BB104" s="104" t="s">
        <v>28</v>
      </c>
      <c r="BC104" s="110" t="s">
        <v>28</v>
      </c>
      <c r="BD104" s="111">
        <v>1147093.0259</v>
      </c>
      <c r="BE104" s="111">
        <v>1206947.7651</v>
      </c>
      <c r="BF104" s="111">
        <v>1353461.4401</v>
      </c>
    </row>
    <row r="105" spans="1:93" x14ac:dyDescent="0.3">
      <c r="A105" s="10"/>
      <c r="B105" s="3" t="s">
        <v>165</v>
      </c>
      <c r="C105" s="114">
        <v>60240.114114999997</v>
      </c>
      <c r="D105" s="117">
        <v>707</v>
      </c>
      <c r="E105" s="113">
        <v>0.89390069289999996</v>
      </c>
      <c r="F105" s="112">
        <v>0.83351750830000004</v>
      </c>
      <c r="G105" s="112">
        <v>0.95865826539999999</v>
      </c>
      <c r="H105" s="112">
        <v>5.9977979999999997E-47</v>
      </c>
      <c r="I105" s="115">
        <v>0.85205253339999998</v>
      </c>
      <c r="J105" s="112">
        <v>0.84527551479999996</v>
      </c>
      <c r="K105" s="112">
        <v>0.85888388699999996</v>
      </c>
      <c r="L105" s="112">
        <v>1.6711129521000001</v>
      </c>
      <c r="M105" s="112">
        <v>1.5582289118999999</v>
      </c>
      <c r="N105" s="112">
        <v>1.7921747424000001</v>
      </c>
      <c r="O105" s="117">
        <v>4324.2271941999998</v>
      </c>
      <c r="P105" s="117">
        <v>95</v>
      </c>
      <c r="Q105" s="113">
        <v>0.46797935210000002</v>
      </c>
      <c r="R105" s="112">
        <v>0.43121436400000002</v>
      </c>
      <c r="S105" s="112">
        <v>0.50787889340000003</v>
      </c>
      <c r="T105" s="112">
        <v>1.47927878E-2</v>
      </c>
      <c r="U105" s="115">
        <v>0.45518180990000001</v>
      </c>
      <c r="V105" s="112">
        <v>0.44181515710000002</v>
      </c>
      <c r="W105" s="112">
        <v>0.46895285679999998</v>
      </c>
      <c r="X105" s="112">
        <v>0.90325535950000002</v>
      </c>
      <c r="Y105" s="112">
        <v>0.83229459510000003</v>
      </c>
      <c r="Z105" s="112">
        <v>0.98026618139999999</v>
      </c>
      <c r="AA105" s="117">
        <v>3603.0825840000002</v>
      </c>
      <c r="AB105" s="117">
        <v>81</v>
      </c>
      <c r="AC105" s="113">
        <v>0.42537892170000002</v>
      </c>
      <c r="AD105" s="112">
        <v>0.39112050079999999</v>
      </c>
      <c r="AE105" s="112">
        <v>0.46263805299999999</v>
      </c>
      <c r="AF105" s="112">
        <v>2.230047E-10</v>
      </c>
      <c r="AG105" s="115">
        <v>0.4448250104</v>
      </c>
      <c r="AH105" s="112">
        <v>0.4305351113</v>
      </c>
      <c r="AI105" s="112">
        <v>0.45958920580000001</v>
      </c>
      <c r="AJ105" s="112">
        <v>0.76200513240000001</v>
      </c>
      <c r="AK105" s="112">
        <v>0.70063610080000005</v>
      </c>
      <c r="AL105" s="112">
        <v>0.82874950520000001</v>
      </c>
      <c r="AM105" s="112">
        <v>5.2610570400000001E-2</v>
      </c>
      <c r="AN105" s="112">
        <v>0.90896942290000005</v>
      </c>
      <c r="AO105" s="112">
        <v>0.82533643349999997</v>
      </c>
      <c r="AP105" s="112">
        <v>1.0010771102</v>
      </c>
      <c r="AQ105" s="112">
        <v>8.0585690000000003E-51</v>
      </c>
      <c r="AR105" s="112">
        <v>0.52352499090000004</v>
      </c>
      <c r="AS105" s="112">
        <v>0.4810579962</v>
      </c>
      <c r="AT105" s="112">
        <v>0.56974090089999996</v>
      </c>
      <c r="AU105" s="114">
        <v>1</v>
      </c>
      <c r="AV105" s="114" t="s">
        <v>28</v>
      </c>
      <c r="AW105" s="114">
        <v>3</v>
      </c>
      <c r="AX105" s="114" t="s">
        <v>226</v>
      </c>
      <c r="AY105" s="114" t="s">
        <v>28</v>
      </c>
      <c r="AZ105" s="114" t="s">
        <v>28</v>
      </c>
      <c r="BA105" s="114" t="s">
        <v>28</v>
      </c>
      <c r="BB105" s="114" t="s">
        <v>28</v>
      </c>
      <c r="BC105" s="108" t="s">
        <v>437</v>
      </c>
      <c r="BD105" s="109">
        <v>60240.114114999997</v>
      </c>
      <c r="BE105" s="109">
        <v>4324.2271941999998</v>
      </c>
      <c r="BF105" s="109">
        <v>3603.0825840000002</v>
      </c>
      <c r="CO105" s="4"/>
    </row>
    <row r="106" spans="1:93" x14ac:dyDescent="0.3">
      <c r="A106" s="10"/>
      <c r="B106" t="s">
        <v>113</v>
      </c>
      <c r="C106" s="104">
        <v>1519504.8089999999</v>
      </c>
      <c r="D106" s="118">
        <v>27811</v>
      </c>
      <c r="E106" s="116">
        <v>0.58034536479999999</v>
      </c>
      <c r="F106" s="106">
        <v>0.54291277459999998</v>
      </c>
      <c r="G106" s="106">
        <v>0.62035884610000003</v>
      </c>
      <c r="H106" s="106">
        <v>1.6560995299999999E-2</v>
      </c>
      <c r="I106" s="107">
        <v>0.54636827480000005</v>
      </c>
      <c r="J106" s="106">
        <v>0.54550023960000005</v>
      </c>
      <c r="K106" s="106">
        <v>0.54723769119999999</v>
      </c>
      <c r="L106" s="106">
        <v>1.0849333304</v>
      </c>
      <c r="M106" s="106">
        <v>1.0149545433</v>
      </c>
      <c r="N106" s="106">
        <v>1.1597369943</v>
      </c>
      <c r="O106" s="118">
        <v>1525481.9421000001</v>
      </c>
      <c r="P106" s="118">
        <v>29225</v>
      </c>
      <c r="Q106" s="116">
        <v>0.54386755119999997</v>
      </c>
      <c r="R106" s="106">
        <v>0.50878821939999996</v>
      </c>
      <c r="S106" s="106">
        <v>0.58136549159999995</v>
      </c>
      <c r="T106" s="106">
        <v>0.15368134150000001</v>
      </c>
      <c r="U106" s="107">
        <v>0.52197842329999999</v>
      </c>
      <c r="V106" s="106">
        <v>0.52115076220000001</v>
      </c>
      <c r="W106" s="106">
        <v>0.52280739890000005</v>
      </c>
      <c r="X106" s="106">
        <v>1.0497285367</v>
      </c>
      <c r="Y106" s="106">
        <v>0.98202128779999998</v>
      </c>
      <c r="Z106" s="106">
        <v>1.1221039853999999</v>
      </c>
      <c r="AA106" s="118">
        <v>1601472.3074</v>
      </c>
      <c r="AB106" s="118">
        <v>27118</v>
      </c>
      <c r="AC106" s="116">
        <v>0.59387658769999996</v>
      </c>
      <c r="AD106" s="106">
        <v>0.55558657550000001</v>
      </c>
      <c r="AE106" s="106">
        <v>0.63480547759999995</v>
      </c>
      <c r="AF106" s="106">
        <v>6.8752388499999997E-2</v>
      </c>
      <c r="AG106" s="107">
        <v>0.59055693909999996</v>
      </c>
      <c r="AH106" s="106">
        <v>0.58964300709999995</v>
      </c>
      <c r="AI106" s="106">
        <v>0.59147228770000004</v>
      </c>
      <c r="AJ106" s="106">
        <v>1.0638444569000001</v>
      </c>
      <c r="AK106" s="106">
        <v>0.99525340939999996</v>
      </c>
      <c r="AL106" s="106">
        <v>1.1371626741</v>
      </c>
      <c r="AM106" s="106">
        <v>9.8340835999999997E-3</v>
      </c>
      <c r="AN106" s="106">
        <v>1.0919507634000001</v>
      </c>
      <c r="AO106" s="106">
        <v>1.0214078811</v>
      </c>
      <c r="AP106" s="106">
        <v>1.1673656446</v>
      </c>
      <c r="AQ106" s="106">
        <v>5.6849342599999998E-2</v>
      </c>
      <c r="AR106" s="106">
        <v>0.9371446457</v>
      </c>
      <c r="AS106" s="106">
        <v>0.87658027760000001</v>
      </c>
      <c r="AT106" s="106">
        <v>1.0018935053</v>
      </c>
      <c r="AU106" s="104" t="s">
        <v>28</v>
      </c>
      <c r="AV106" s="104" t="s">
        <v>28</v>
      </c>
      <c r="AW106" s="104" t="s">
        <v>28</v>
      </c>
      <c r="AX106" s="104" t="s">
        <v>28</v>
      </c>
      <c r="AY106" s="104" t="s">
        <v>28</v>
      </c>
      <c r="AZ106" s="104" t="s">
        <v>28</v>
      </c>
      <c r="BA106" s="104" t="s">
        <v>28</v>
      </c>
      <c r="BB106" s="104" t="s">
        <v>28</v>
      </c>
      <c r="BC106" s="110" t="s">
        <v>28</v>
      </c>
      <c r="BD106" s="111">
        <v>1519504.8089999999</v>
      </c>
      <c r="BE106" s="111">
        <v>1525481.9421000001</v>
      </c>
      <c r="BF106" s="111">
        <v>1601472.3074</v>
      </c>
    </row>
    <row r="107" spans="1:93" x14ac:dyDescent="0.3">
      <c r="A107" s="10"/>
      <c r="B107" t="s">
        <v>114</v>
      </c>
      <c r="C107" s="104">
        <v>1337778.4849</v>
      </c>
      <c r="D107" s="118">
        <v>26762</v>
      </c>
      <c r="E107" s="116">
        <v>0.53976585340000005</v>
      </c>
      <c r="F107" s="106">
        <v>0.50479210900000004</v>
      </c>
      <c r="G107" s="106">
        <v>0.57716269990000002</v>
      </c>
      <c r="H107" s="106">
        <v>0.79161185860000005</v>
      </c>
      <c r="I107" s="107">
        <v>0.49987986130000001</v>
      </c>
      <c r="J107" s="106">
        <v>0.49903350410000002</v>
      </c>
      <c r="K107" s="106">
        <v>0.50072765399999997</v>
      </c>
      <c r="L107" s="106">
        <v>1.0090714953</v>
      </c>
      <c r="M107" s="106">
        <v>0.94368942580000004</v>
      </c>
      <c r="N107" s="106">
        <v>1.0789834609</v>
      </c>
      <c r="O107" s="118">
        <v>1469495.2401000001</v>
      </c>
      <c r="P107" s="118">
        <v>29253</v>
      </c>
      <c r="Q107" s="116">
        <v>0.53483656509999999</v>
      </c>
      <c r="R107" s="106">
        <v>0.50018891229999995</v>
      </c>
      <c r="S107" s="106">
        <v>0.57188423070000005</v>
      </c>
      <c r="T107" s="106">
        <v>0.35225967959999999</v>
      </c>
      <c r="U107" s="107">
        <v>0.50234001299999997</v>
      </c>
      <c r="V107" s="106">
        <v>0.50152847150000002</v>
      </c>
      <c r="W107" s="106">
        <v>0.50315286770000001</v>
      </c>
      <c r="X107" s="106">
        <v>1.032297668</v>
      </c>
      <c r="Y107" s="106">
        <v>0.96542361060000004</v>
      </c>
      <c r="Z107" s="106">
        <v>1.1038040334999999</v>
      </c>
      <c r="AA107" s="118">
        <v>1489726.0098000001</v>
      </c>
      <c r="AB107" s="118">
        <v>25521</v>
      </c>
      <c r="AC107" s="116">
        <v>0.58840018660000004</v>
      </c>
      <c r="AD107" s="106">
        <v>0.55047048190000003</v>
      </c>
      <c r="AE107" s="106">
        <v>0.62894340559999995</v>
      </c>
      <c r="AF107" s="106">
        <v>0.1216452422</v>
      </c>
      <c r="AG107" s="107">
        <v>0.58372556320000002</v>
      </c>
      <c r="AH107" s="106">
        <v>0.58278896140000003</v>
      </c>
      <c r="AI107" s="106">
        <v>0.58466367009999998</v>
      </c>
      <c r="AJ107" s="106">
        <v>1.0540342722</v>
      </c>
      <c r="AK107" s="106">
        <v>0.98608866390000005</v>
      </c>
      <c r="AL107" s="106">
        <v>1.1266616155</v>
      </c>
      <c r="AM107" s="106">
        <v>5.2852391000000002E-3</v>
      </c>
      <c r="AN107" s="106">
        <v>1.1001495130000001</v>
      </c>
      <c r="AO107" s="106">
        <v>1.0287806842</v>
      </c>
      <c r="AP107" s="106">
        <v>1.1764693578000001</v>
      </c>
      <c r="AQ107" s="106">
        <v>0.78970443099999998</v>
      </c>
      <c r="AR107" s="106">
        <v>0.99086772840000004</v>
      </c>
      <c r="AS107" s="106">
        <v>0.92626349969999999</v>
      </c>
      <c r="AT107" s="106">
        <v>1.0599779172999999</v>
      </c>
      <c r="AU107" s="104" t="s">
        <v>28</v>
      </c>
      <c r="AV107" s="104" t="s">
        <v>28</v>
      </c>
      <c r="AW107" s="104" t="s">
        <v>28</v>
      </c>
      <c r="AX107" s="104" t="s">
        <v>28</v>
      </c>
      <c r="AY107" s="104" t="s">
        <v>28</v>
      </c>
      <c r="AZ107" s="104" t="s">
        <v>28</v>
      </c>
      <c r="BA107" s="104" t="s">
        <v>28</v>
      </c>
      <c r="BB107" s="104" t="s">
        <v>28</v>
      </c>
      <c r="BC107" s="110" t="s">
        <v>28</v>
      </c>
      <c r="BD107" s="111">
        <v>1337778.4849</v>
      </c>
      <c r="BE107" s="111">
        <v>1469495.2401000001</v>
      </c>
      <c r="BF107" s="111">
        <v>1489726.0098000001</v>
      </c>
    </row>
    <row r="108" spans="1:93" x14ac:dyDescent="0.3">
      <c r="A108" s="10"/>
      <c r="B108" t="s">
        <v>115</v>
      </c>
      <c r="C108" s="104">
        <v>1184309.0700999999</v>
      </c>
      <c r="D108" s="118">
        <v>21160</v>
      </c>
      <c r="E108" s="116">
        <v>0.58208999269999995</v>
      </c>
      <c r="F108" s="106">
        <v>0.54451442429999997</v>
      </c>
      <c r="G108" s="106">
        <v>0.62225855649999995</v>
      </c>
      <c r="H108" s="106">
        <v>1.3047616600000001E-2</v>
      </c>
      <c r="I108" s="107">
        <v>0.55969237719999998</v>
      </c>
      <c r="J108" s="106">
        <v>0.55868527410000002</v>
      </c>
      <c r="K108" s="106">
        <v>0.56070129570000005</v>
      </c>
      <c r="L108" s="106">
        <v>1.0881948453000001</v>
      </c>
      <c r="M108" s="106">
        <v>1.0179487657999999</v>
      </c>
      <c r="N108" s="106">
        <v>1.1632884297999999</v>
      </c>
      <c r="O108" s="118">
        <v>1175559.3495</v>
      </c>
      <c r="P108" s="118">
        <v>23545</v>
      </c>
      <c r="Q108" s="116">
        <v>0.5279529879</v>
      </c>
      <c r="R108" s="106">
        <v>0.49367166039999999</v>
      </c>
      <c r="S108" s="106">
        <v>0.56461486409999995</v>
      </c>
      <c r="T108" s="106">
        <v>0.58245168950000004</v>
      </c>
      <c r="U108" s="107">
        <v>0.49928194930000003</v>
      </c>
      <c r="V108" s="106">
        <v>0.49838021370000002</v>
      </c>
      <c r="W108" s="106">
        <v>0.50018531639999997</v>
      </c>
      <c r="X108" s="106">
        <v>1.0190115519</v>
      </c>
      <c r="Y108" s="106">
        <v>0.95284454549999997</v>
      </c>
      <c r="Z108" s="106">
        <v>1.0897732981999999</v>
      </c>
      <c r="AA108" s="118">
        <v>1290882.8947000001</v>
      </c>
      <c r="AB108" s="118">
        <v>22945</v>
      </c>
      <c r="AC108" s="116">
        <v>0.57179915420000005</v>
      </c>
      <c r="AD108" s="106">
        <v>0.53474098449999996</v>
      </c>
      <c r="AE108" s="106">
        <v>0.61142549800000001</v>
      </c>
      <c r="AF108" s="106">
        <v>0.48256646489999999</v>
      </c>
      <c r="AG108" s="107">
        <v>0.56259877739999997</v>
      </c>
      <c r="AH108" s="106">
        <v>0.56162909630000002</v>
      </c>
      <c r="AI108" s="106">
        <v>0.5635701326</v>
      </c>
      <c r="AJ108" s="106">
        <v>1.0242959113000001</v>
      </c>
      <c r="AK108" s="106">
        <v>0.95791153250000005</v>
      </c>
      <c r="AL108" s="106">
        <v>1.0952808045</v>
      </c>
      <c r="AM108" s="106">
        <v>2.0717352800000002E-2</v>
      </c>
      <c r="AN108" s="106">
        <v>1.0830493762</v>
      </c>
      <c r="AO108" s="106">
        <v>1.0122542906000001</v>
      </c>
      <c r="AP108" s="106">
        <v>1.1587957316999999</v>
      </c>
      <c r="AQ108" s="106">
        <v>4.4862556E-3</v>
      </c>
      <c r="AR108" s="106">
        <v>0.90699547229999999</v>
      </c>
      <c r="AS108" s="106">
        <v>0.84794080549999995</v>
      </c>
      <c r="AT108" s="106">
        <v>0.97016298950000002</v>
      </c>
      <c r="AU108" s="104" t="s">
        <v>28</v>
      </c>
      <c r="AV108" s="104" t="s">
        <v>28</v>
      </c>
      <c r="AW108" s="104" t="s">
        <v>28</v>
      </c>
      <c r="AX108" s="104" t="s">
        <v>226</v>
      </c>
      <c r="AY108" s="104" t="s">
        <v>28</v>
      </c>
      <c r="AZ108" s="104" t="s">
        <v>28</v>
      </c>
      <c r="BA108" s="104" t="s">
        <v>28</v>
      </c>
      <c r="BB108" s="104" t="s">
        <v>28</v>
      </c>
      <c r="BC108" s="110" t="s">
        <v>432</v>
      </c>
      <c r="BD108" s="111">
        <v>1184309.0700999999</v>
      </c>
      <c r="BE108" s="111">
        <v>1175559.3495</v>
      </c>
      <c r="BF108" s="111">
        <v>1290882.8947000001</v>
      </c>
    </row>
    <row r="109" spans="1:93" x14ac:dyDescent="0.3">
      <c r="A109" s="10"/>
      <c r="B109" t="s">
        <v>116</v>
      </c>
      <c r="C109" s="104">
        <v>589343.13532999996</v>
      </c>
      <c r="D109" s="118">
        <v>12535</v>
      </c>
      <c r="E109" s="116">
        <v>0.51188669440000001</v>
      </c>
      <c r="F109" s="106">
        <v>0.47885320349999999</v>
      </c>
      <c r="G109" s="106">
        <v>0.54719898710000003</v>
      </c>
      <c r="H109" s="106">
        <v>0.1960814411</v>
      </c>
      <c r="I109" s="107">
        <v>0.47015806570000002</v>
      </c>
      <c r="J109" s="106">
        <v>0.46895924680000001</v>
      </c>
      <c r="K109" s="106">
        <v>0.47135994920000002</v>
      </c>
      <c r="L109" s="106">
        <v>0.9569524801</v>
      </c>
      <c r="M109" s="106">
        <v>0.8951976398</v>
      </c>
      <c r="N109" s="106">
        <v>1.0229674526000001</v>
      </c>
      <c r="O109" s="118">
        <v>634007.14124999999</v>
      </c>
      <c r="P109" s="118">
        <v>13340</v>
      </c>
      <c r="Q109" s="116">
        <v>0.50240061380000001</v>
      </c>
      <c r="R109" s="106">
        <v>0.46983747100000001</v>
      </c>
      <c r="S109" s="106">
        <v>0.53722061850000002</v>
      </c>
      <c r="T109" s="106">
        <v>0.36803639780000003</v>
      </c>
      <c r="U109" s="107">
        <v>0.47526772210000001</v>
      </c>
      <c r="V109" s="106">
        <v>0.47409928610000002</v>
      </c>
      <c r="W109" s="106">
        <v>0.47643903770000001</v>
      </c>
      <c r="X109" s="106">
        <v>0.96969245540000004</v>
      </c>
      <c r="Y109" s="106">
        <v>0.90684174809999996</v>
      </c>
      <c r="Z109" s="106">
        <v>1.0368991723000001</v>
      </c>
      <c r="AA109" s="118">
        <v>613353.18024000002</v>
      </c>
      <c r="AB109" s="118">
        <v>11579</v>
      </c>
      <c r="AC109" s="116">
        <v>0.54037003490000002</v>
      </c>
      <c r="AD109" s="106">
        <v>0.50549237049999995</v>
      </c>
      <c r="AE109" s="106">
        <v>0.5776541677</v>
      </c>
      <c r="AF109" s="106">
        <v>0.33931008540000002</v>
      </c>
      <c r="AG109" s="107">
        <v>0.52971170239999998</v>
      </c>
      <c r="AH109" s="106">
        <v>0.52838769929999996</v>
      </c>
      <c r="AI109" s="106">
        <v>0.53103902319999996</v>
      </c>
      <c r="AJ109" s="106">
        <v>0.96799516620000003</v>
      </c>
      <c r="AK109" s="106">
        <v>0.90551684899999996</v>
      </c>
      <c r="AL109" s="106">
        <v>1.0347843256</v>
      </c>
      <c r="AM109" s="106">
        <v>3.3575773199999999E-2</v>
      </c>
      <c r="AN109" s="106">
        <v>1.0755759845999999</v>
      </c>
      <c r="AO109" s="106">
        <v>1.0056784836999999</v>
      </c>
      <c r="AP109" s="106">
        <v>1.1503315596999999</v>
      </c>
      <c r="AQ109" s="106">
        <v>0.58525368030000002</v>
      </c>
      <c r="AR109" s="106">
        <v>0.98146839779999995</v>
      </c>
      <c r="AS109" s="106">
        <v>0.91769916350000003</v>
      </c>
      <c r="AT109" s="106">
        <v>1.0496688395</v>
      </c>
      <c r="AU109" s="104" t="s">
        <v>28</v>
      </c>
      <c r="AV109" s="104" t="s">
        <v>28</v>
      </c>
      <c r="AW109" s="104" t="s">
        <v>28</v>
      </c>
      <c r="AX109" s="104" t="s">
        <v>28</v>
      </c>
      <c r="AY109" s="104" t="s">
        <v>28</v>
      </c>
      <c r="AZ109" s="104" t="s">
        <v>28</v>
      </c>
      <c r="BA109" s="104" t="s">
        <v>28</v>
      </c>
      <c r="BB109" s="104" t="s">
        <v>28</v>
      </c>
      <c r="BC109" s="110" t="s">
        <v>28</v>
      </c>
      <c r="BD109" s="111">
        <v>589343.13532999996</v>
      </c>
      <c r="BE109" s="111">
        <v>634007.14124999999</v>
      </c>
      <c r="BF109" s="111">
        <v>613353.18024000002</v>
      </c>
      <c r="CO109" s="4"/>
    </row>
    <row r="110" spans="1:93" s="3" customFormat="1" x14ac:dyDescent="0.3">
      <c r="A110" s="10" t="s">
        <v>231</v>
      </c>
      <c r="B110" s="3" t="s">
        <v>199</v>
      </c>
      <c r="C110" s="114">
        <v>2534036.199</v>
      </c>
      <c r="D110" s="117">
        <v>46477</v>
      </c>
      <c r="E110" s="113">
        <v>0.5667563337</v>
      </c>
      <c r="F110" s="112">
        <v>0.53652313220000003</v>
      </c>
      <c r="G110" s="112">
        <v>0.59869318299999996</v>
      </c>
      <c r="H110" s="112">
        <v>3.8957105300000003E-2</v>
      </c>
      <c r="I110" s="115">
        <v>0.54522370180000002</v>
      </c>
      <c r="J110" s="112">
        <v>0.54455281529999999</v>
      </c>
      <c r="K110" s="112">
        <v>0.54589541490000004</v>
      </c>
      <c r="L110" s="112">
        <v>1.0594474986</v>
      </c>
      <c r="M110" s="112">
        <v>1.0029320477999999</v>
      </c>
      <c r="N110" s="112">
        <v>1.1191476081</v>
      </c>
      <c r="O110" s="117">
        <v>2564969.7409999999</v>
      </c>
      <c r="P110" s="117">
        <v>55354</v>
      </c>
      <c r="Q110" s="113">
        <v>0.48581047020000001</v>
      </c>
      <c r="R110" s="112">
        <v>0.4598938903</v>
      </c>
      <c r="S110" s="112">
        <v>0.51318753719999999</v>
      </c>
      <c r="T110" s="112">
        <v>2.1290872700000001E-2</v>
      </c>
      <c r="U110" s="115">
        <v>0.46337568029999998</v>
      </c>
      <c r="V110" s="112">
        <v>0.46280895259999999</v>
      </c>
      <c r="W110" s="112">
        <v>0.4639431021</v>
      </c>
      <c r="X110" s="112">
        <v>0.93761864880000001</v>
      </c>
      <c r="Y110" s="112">
        <v>0.88759941259999997</v>
      </c>
      <c r="Z110" s="112">
        <v>0.99045663859999999</v>
      </c>
      <c r="AA110" s="117">
        <v>2922571.2445</v>
      </c>
      <c r="AB110" s="117">
        <v>56815</v>
      </c>
      <c r="AC110" s="113">
        <v>0.52497748389999999</v>
      </c>
      <c r="AD110" s="112">
        <v>0.49699058130000001</v>
      </c>
      <c r="AE110" s="112">
        <v>0.55454040579999997</v>
      </c>
      <c r="AF110" s="112">
        <v>2.79767569E-2</v>
      </c>
      <c r="AG110" s="115">
        <v>0.51440134550000005</v>
      </c>
      <c r="AH110" s="112">
        <v>0.51381193390000002</v>
      </c>
      <c r="AI110" s="112">
        <v>0.51499143329999997</v>
      </c>
      <c r="AJ110" s="112">
        <v>0.9404216259</v>
      </c>
      <c r="AK110" s="112">
        <v>0.89028711679999994</v>
      </c>
      <c r="AL110" s="112">
        <v>0.99337934679999995</v>
      </c>
      <c r="AM110" s="112">
        <v>5.6229152999999997E-3</v>
      </c>
      <c r="AN110" s="112">
        <v>1.0806220041000001</v>
      </c>
      <c r="AO110" s="112">
        <v>1.0229129116</v>
      </c>
      <c r="AP110" s="112">
        <v>1.1415868374</v>
      </c>
      <c r="AQ110" s="112">
        <v>3.7900669999999997E-8</v>
      </c>
      <c r="AR110" s="112">
        <v>0.85717695829999996</v>
      </c>
      <c r="AS110" s="112">
        <v>0.81137432970000001</v>
      </c>
      <c r="AT110" s="112">
        <v>0.90556517609999998</v>
      </c>
      <c r="AU110" s="114" t="s">
        <v>28</v>
      </c>
      <c r="AV110" s="114" t="s">
        <v>28</v>
      </c>
      <c r="AW110" s="114" t="s">
        <v>28</v>
      </c>
      <c r="AX110" s="114" t="s">
        <v>226</v>
      </c>
      <c r="AY110" s="114" t="s">
        <v>227</v>
      </c>
      <c r="AZ110" s="114" t="s">
        <v>28</v>
      </c>
      <c r="BA110" s="114" t="s">
        <v>28</v>
      </c>
      <c r="BB110" s="114" t="s">
        <v>28</v>
      </c>
      <c r="BC110" s="108" t="s">
        <v>429</v>
      </c>
      <c r="BD110" s="109">
        <v>2534036.199</v>
      </c>
      <c r="BE110" s="109">
        <v>2564969.7409999999</v>
      </c>
      <c r="BF110" s="109">
        <v>2922571.2445</v>
      </c>
      <c r="BG110" s="43"/>
      <c r="BH110" s="43"/>
      <c r="BI110" s="43"/>
      <c r="BJ110" s="43"/>
      <c r="BK110" s="43"/>
      <c r="BL110" s="43"/>
      <c r="BM110" s="43"/>
      <c r="BN110" s="43"/>
      <c r="BO110" s="43"/>
      <c r="BP110" s="43"/>
      <c r="BQ110" s="43"/>
      <c r="BR110" s="43"/>
      <c r="BS110" s="43"/>
      <c r="BT110" s="43"/>
      <c r="BU110" s="43"/>
      <c r="BV110" s="43"/>
      <c r="BW110" s="43"/>
    </row>
    <row r="111" spans="1:93" x14ac:dyDescent="0.3">
      <c r="A111" s="10"/>
      <c r="B111" t="s">
        <v>200</v>
      </c>
      <c r="C111" s="104">
        <v>1087912.9859</v>
      </c>
      <c r="D111" s="118">
        <v>21657</v>
      </c>
      <c r="E111" s="116">
        <v>0.51048862159999997</v>
      </c>
      <c r="F111" s="106">
        <v>0.48320866969999998</v>
      </c>
      <c r="G111" s="106">
        <v>0.53930868620000005</v>
      </c>
      <c r="H111" s="106">
        <v>9.47864499E-2</v>
      </c>
      <c r="I111" s="107">
        <v>0.50233780579999998</v>
      </c>
      <c r="J111" s="106">
        <v>0.50139474669999995</v>
      </c>
      <c r="K111" s="106">
        <v>0.5032826386</v>
      </c>
      <c r="L111" s="106">
        <v>0.95426528320000004</v>
      </c>
      <c r="M111" s="106">
        <v>0.90327039330000003</v>
      </c>
      <c r="N111" s="106">
        <v>1.0081391325</v>
      </c>
      <c r="O111" s="118">
        <v>1072710.3332</v>
      </c>
      <c r="P111" s="118">
        <v>22505</v>
      </c>
      <c r="Q111" s="116">
        <v>0.48561731829999999</v>
      </c>
      <c r="R111" s="106">
        <v>0.45967212750000003</v>
      </c>
      <c r="S111" s="106">
        <v>0.5130269287</v>
      </c>
      <c r="T111" s="106">
        <v>2.0698960400000001E-2</v>
      </c>
      <c r="U111" s="107">
        <v>0.47665422489999998</v>
      </c>
      <c r="V111" s="106">
        <v>0.47575307</v>
      </c>
      <c r="W111" s="106">
        <v>0.47755708670000002</v>
      </c>
      <c r="X111" s="106">
        <v>0.93724586389999998</v>
      </c>
      <c r="Y111" s="106">
        <v>0.88717140849999998</v>
      </c>
      <c r="Z111" s="106">
        <v>0.99014666269999996</v>
      </c>
      <c r="AA111" s="118">
        <v>1189985.5596</v>
      </c>
      <c r="AB111" s="118">
        <v>21136</v>
      </c>
      <c r="AC111" s="116">
        <v>0.56358757169999996</v>
      </c>
      <c r="AD111" s="106">
        <v>0.53349923259999998</v>
      </c>
      <c r="AE111" s="106">
        <v>0.5953728358</v>
      </c>
      <c r="AF111" s="106">
        <v>0.73324327219999996</v>
      </c>
      <c r="AG111" s="107">
        <v>0.56301360690000002</v>
      </c>
      <c r="AH111" s="106">
        <v>0.56200294470000001</v>
      </c>
      <c r="AI111" s="106">
        <v>0.56402608669999998</v>
      </c>
      <c r="AJ111" s="106">
        <v>1.0095860429000001</v>
      </c>
      <c r="AK111" s="106">
        <v>0.95568711260000005</v>
      </c>
      <c r="AL111" s="106">
        <v>1.06652477</v>
      </c>
      <c r="AM111" s="106">
        <v>1.1475835E-7</v>
      </c>
      <c r="AN111" s="106">
        <v>1.1605590461999999</v>
      </c>
      <c r="AO111" s="106">
        <v>1.0983998430999999</v>
      </c>
      <c r="AP111" s="106">
        <v>1.2262358814000001</v>
      </c>
      <c r="AQ111" s="106">
        <v>7.56160414E-2</v>
      </c>
      <c r="AR111" s="106">
        <v>0.95127941680000005</v>
      </c>
      <c r="AS111" s="106">
        <v>0.9002825673</v>
      </c>
      <c r="AT111" s="106">
        <v>1.0051650023000001</v>
      </c>
      <c r="AU111" s="104" t="s">
        <v>28</v>
      </c>
      <c r="AV111" s="104" t="s">
        <v>28</v>
      </c>
      <c r="AW111" s="104" t="s">
        <v>28</v>
      </c>
      <c r="AX111" s="104" t="s">
        <v>28</v>
      </c>
      <c r="AY111" s="104" t="s">
        <v>227</v>
      </c>
      <c r="AZ111" s="104" t="s">
        <v>28</v>
      </c>
      <c r="BA111" s="104" t="s">
        <v>28</v>
      </c>
      <c r="BB111" s="104" t="s">
        <v>28</v>
      </c>
      <c r="BC111" s="110" t="s">
        <v>431</v>
      </c>
      <c r="BD111" s="111">
        <v>1087912.9859</v>
      </c>
      <c r="BE111" s="111">
        <v>1072710.3332</v>
      </c>
      <c r="BF111" s="111">
        <v>1189985.5596</v>
      </c>
    </row>
    <row r="112" spans="1:93" x14ac:dyDescent="0.3">
      <c r="A112" s="10"/>
      <c r="B112" t="s">
        <v>201</v>
      </c>
      <c r="C112" s="104">
        <v>1545356.9583000001</v>
      </c>
      <c r="D112" s="118">
        <v>36406</v>
      </c>
      <c r="E112" s="116">
        <v>0.4442092554</v>
      </c>
      <c r="F112" s="106">
        <v>0.42050387299999997</v>
      </c>
      <c r="G112" s="106">
        <v>0.46925099920000002</v>
      </c>
      <c r="H112" s="106">
        <v>3.0681389999999999E-11</v>
      </c>
      <c r="I112" s="107">
        <v>0.42447864590000001</v>
      </c>
      <c r="J112" s="106">
        <v>0.42380992150000002</v>
      </c>
      <c r="K112" s="106">
        <v>0.42514842559999999</v>
      </c>
      <c r="L112" s="106">
        <v>0.83036810790000004</v>
      </c>
      <c r="M112" s="106">
        <v>0.78605522329999999</v>
      </c>
      <c r="N112" s="106">
        <v>0.87717907630000003</v>
      </c>
      <c r="O112" s="118">
        <v>1642129.0952000001</v>
      </c>
      <c r="P112" s="118">
        <v>38289</v>
      </c>
      <c r="Q112" s="116">
        <v>0.44466755479999998</v>
      </c>
      <c r="R112" s="106">
        <v>0.42095577690000002</v>
      </c>
      <c r="S112" s="106">
        <v>0.4697149799</v>
      </c>
      <c r="T112" s="106">
        <v>4.5309424999999999E-8</v>
      </c>
      <c r="U112" s="107">
        <v>0.42887750930000001</v>
      </c>
      <c r="V112" s="106">
        <v>0.42822205009999997</v>
      </c>
      <c r="W112" s="106">
        <v>0.42953397170000002</v>
      </c>
      <c r="X112" s="106">
        <v>0.85821244600000002</v>
      </c>
      <c r="Y112" s="106">
        <v>0.81244849789999996</v>
      </c>
      <c r="Z112" s="106">
        <v>0.90655420549999999</v>
      </c>
      <c r="AA112" s="118">
        <v>1631790.5878999999</v>
      </c>
      <c r="AB112" s="118">
        <v>34823</v>
      </c>
      <c r="AC112" s="116">
        <v>0.46947828889999998</v>
      </c>
      <c r="AD112" s="106">
        <v>0.4444484152</v>
      </c>
      <c r="AE112" s="106">
        <v>0.4959177629</v>
      </c>
      <c r="AF112" s="106">
        <v>5.8448000000000003E-10</v>
      </c>
      <c r="AG112" s="107">
        <v>0.46859563729999998</v>
      </c>
      <c r="AH112" s="106">
        <v>0.46787721310000002</v>
      </c>
      <c r="AI112" s="106">
        <v>0.46931516470000001</v>
      </c>
      <c r="AJ112" s="106">
        <v>0.84100280370000002</v>
      </c>
      <c r="AK112" s="106">
        <v>0.7961653863</v>
      </c>
      <c r="AL112" s="106">
        <v>0.8883653171</v>
      </c>
      <c r="AM112" s="106">
        <v>5.2414480499999999E-2</v>
      </c>
      <c r="AN112" s="106">
        <v>1.0557961423</v>
      </c>
      <c r="AO112" s="106">
        <v>0.99943333180000005</v>
      </c>
      <c r="AP112" s="106">
        <v>1.1153375203</v>
      </c>
      <c r="AQ112" s="106">
        <v>0.97064012570000002</v>
      </c>
      <c r="AR112" s="106">
        <v>1.0010317197</v>
      </c>
      <c r="AS112" s="106">
        <v>0.947544265</v>
      </c>
      <c r="AT112" s="106">
        <v>1.057538461</v>
      </c>
      <c r="AU112" s="104">
        <v>1</v>
      </c>
      <c r="AV112" s="104">
        <v>2</v>
      </c>
      <c r="AW112" s="104">
        <v>3</v>
      </c>
      <c r="AX112" s="104" t="s">
        <v>28</v>
      </c>
      <c r="AY112" s="104" t="s">
        <v>28</v>
      </c>
      <c r="AZ112" s="104" t="s">
        <v>28</v>
      </c>
      <c r="BA112" s="104" t="s">
        <v>28</v>
      </c>
      <c r="BB112" s="104" t="s">
        <v>28</v>
      </c>
      <c r="BC112" s="110" t="s">
        <v>228</v>
      </c>
      <c r="BD112" s="111">
        <v>1545356.9583000001</v>
      </c>
      <c r="BE112" s="111">
        <v>1642129.0952000001</v>
      </c>
      <c r="BF112" s="111">
        <v>1631790.5878999999</v>
      </c>
    </row>
    <row r="113" spans="1:93" x14ac:dyDescent="0.3">
      <c r="A113" s="10"/>
      <c r="B113" t="s">
        <v>202</v>
      </c>
      <c r="C113" s="104">
        <v>1168711.6136</v>
      </c>
      <c r="D113" s="118">
        <v>30260</v>
      </c>
      <c r="E113" s="116">
        <v>0.3804304067</v>
      </c>
      <c r="F113" s="106">
        <v>0.3601226407</v>
      </c>
      <c r="G113" s="106">
        <v>0.40188335289999999</v>
      </c>
      <c r="H113" s="106">
        <v>4.0337280000000003E-34</v>
      </c>
      <c r="I113" s="107">
        <v>0.38622326950000002</v>
      </c>
      <c r="J113" s="106">
        <v>0.38552368660000003</v>
      </c>
      <c r="K113" s="106">
        <v>0.38692412199999998</v>
      </c>
      <c r="L113" s="106">
        <v>0.71114519369999996</v>
      </c>
      <c r="M113" s="106">
        <v>0.67318353279999998</v>
      </c>
      <c r="N113" s="106">
        <v>0.75124756020000005</v>
      </c>
      <c r="O113" s="118">
        <v>1272659.6915</v>
      </c>
      <c r="P113" s="118">
        <v>31715</v>
      </c>
      <c r="Q113" s="116">
        <v>0.39465003939999999</v>
      </c>
      <c r="R113" s="106">
        <v>0.37359471900000002</v>
      </c>
      <c r="S113" s="106">
        <v>0.41689201059999997</v>
      </c>
      <c r="T113" s="106">
        <v>2.2105699999999998E-22</v>
      </c>
      <c r="U113" s="107">
        <v>0.40128005410000001</v>
      </c>
      <c r="V113" s="106">
        <v>0.40058348799999999</v>
      </c>
      <c r="W113" s="106">
        <v>0.40197783139999999</v>
      </c>
      <c r="X113" s="106">
        <v>0.76167818389999997</v>
      </c>
      <c r="Y113" s="106">
        <v>0.72104122319999997</v>
      </c>
      <c r="Z113" s="106">
        <v>0.80460539180000001</v>
      </c>
      <c r="AA113" s="118">
        <v>1437992.355</v>
      </c>
      <c r="AB113" s="118">
        <v>30688</v>
      </c>
      <c r="AC113" s="116">
        <v>0.45065576330000001</v>
      </c>
      <c r="AD113" s="106">
        <v>0.42661940199999998</v>
      </c>
      <c r="AE113" s="106">
        <v>0.47604636839999998</v>
      </c>
      <c r="AF113" s="106">
        <v>1.9319330000000001E-14</v>
      </c>
      <c r="AG113" s="107">
        <v>0.46858457869999998</v>
      </c>
      <c r="AH113" s="106">
        <v>0.46781932939999998</v>
      </c>
      <c r="AI113" s="106">
        <v>0.46935107970000001</v>
      </c>
      <c r="AJ113" s="106">
        <v>0.80728495739999995</v>
      </c>
      <c r="AK113" s="106">
        <v>0.76422727450000005</v>
      </c>
      <c r="AL113" s="106">
        <v>0.85276857309999998</v>
      </c>
      <c r="AM113" s="106">
        <v>2.1746396E-6</v>
      </c>
      <c r="AN113" s="106">
        <v>1.1419123739999999</v>
      </c>
      <c r="AO113" s="106">
        <v>1.0808967787999999</v>
      </c>
      <c r="AP113" s="106">
        <v>1.2063722415</v>
      </c>
      <c r="AQ113" s="106">
        <v>0.190632776</v>
      </c>
      <c r="AR113" s="106">
        <v>1.0373777501999999</v>
      </c>
      <c r="AS113" s="106">
        <v>0.98190458759999999</v>
      </c>
      <c r="AT113" s="106">
        <v>1.0959848953</v>
      </c>
      <c r="AU113" s="104">
        <v>1</v>
      </c>
      <c r="AV113" s="104">
        <v>2</v>
      </c>
      <c r="AW113" s="104">
        <v>3</v>
      </c>
      <c r="AX113" s="104" t="s">
        <v>28</v>
      </c>
      <c r="AY113" s="104" t="s">
        <v>227</v>
      </c>
      <c r="AZ113" s="104" t="s">
        <v>28</v>
      </c>
      <c r="BA113" s="104" t="s">
        <v>28</v>
      </c>
      <c r="BB113" s="104" t="s">
        <v>28</v>
      </c>
      <c r="BC113" s="110" t="s">
        <v>422</v>
      </c>
      <c r="BD113" s="111">
        <v>1168711.6136</v>
      </c>
      <c r="BE113" s="111">
        <v>1272659.6915</v>
      </c>
      <c r="BF113" s="111">
        <v>1437992.355</v>
      </c>
      <c r="BQ113" s="52"/>
      <c r="CO113" s="4"/>
    </row>
    <row r="114" spans="1:93" s="3" customFormat="1" x14ac:dyDescent="0.3">
      <c r="A114" s="10"/>
      <c r="B114" s="3" t="s">
        <v>117</v>
      </c>
      <c r="C114" s="114">
        <v>2476377.6327</v>
      </c>
      <c r="D114" s="117">
        <v>42403</v>
      </c>
      <c r="E114" s="113">
        <v>0.58717568369999995</v>
      </c>
      <c r="F114" s="112">
        <v>0.5558334318</v>
      </c>
      <c r="G114" s="112">
        <v>0.62028525779999999</v>
      </c>
      <c r="H114" s="112">
        <v>8.7492009999999999E-4</v>
      </c>
      <c r="I114" s="115">
        <v>0.58401000700000005</v>
      </c>
      <c r="J114" s="112">
        <v>0.58328308210000002</v>
      </c>
      <c r="K114" s="112">
        <v>0.58473783779999999</v>
      </c>
      <c r="L114" s="112">
        <v>1.0976177457</v>
      </c>
      <c r="M114" s="112">
        <v>1.0390291276000001</v>
      </c>
      <c r="N114" s="112">
        <v>1.1595100499</v>
      </c>
      <c r="O114" s="117">
        <v>2608729.4243999999</v>
      </c>
      <c r="P114" s="117">
        <v>45700</v>
      </c>
      <c r="Q114" s="113">
        <v>0.56679714219999999</v>
      </c>
      <c r="R114" s="112">
        <v>0.53652556709999999</v>
      </c>
      <c r="S114" s="112">
        <v>0.59877668490000002</v>
      </c>
      <c r="T114" s="112">
        <v>1.3477083000000001E-3</v>
      </c>
      <c r="U114" s="115">
        <v>0.57083794840000002</v>
      </c>
      <c r="V114" s="112">
        <v>0.57014566659999999</v>
      </c>
      <c r="W114" s="112">
        <v>0.57153107079999999</v>
      </c>
      <c r="X114" s="112">
        <v>1.0939236663</v>
      </c>
      <c r="Y114" s="112">
        <v>1.0354992495999999</v>
      </c>
      <c r="Z114" s="112">
        <v>1.1556444759</v>
      </c>
      <c r="AA114" s="117">
        <v>2843057.0471000001</v>
      </c>
      <c r="AB114" s="117">
        <v>47774</v>
      </c>
      <c r="AC114" s="113">
        <v>0.5830906776</v>
      </c>
      <c r="AD114" s="112">
        <v>0.55199880999999995</v>
      </c>
      <c r="AE114" s="112">
        <v>0.61593382480000003</v>
      </c>
      <c r="AF114" s="112">
        <v>0.1192189208</v>
      </c>
      <c r="AG114" s="115">
        <v>0.59510550659999994</v>
      </c>
      <c r="AH114" s="112">
        <v>0.5944141583</v>
      </c>
      <c r="AI114" s="112">
        <v>0.59579765890000003</v>
      </c>
      <c r="AJ114" s="112">
        <v>1.0445230509000001</v>
      </c>
      <c r="AK114" s="112">
        <v>0.98882644379999995</v>
      </c>
      <c r="AL114" s="112">
        <v>1.1033568233</v>
      </c>
      <c r="AM114" s="112">
        <v>0.31214924840000002</v>
      </c>
      <c r="AN114" s="112">
        <v>1.0287466787999999</v>
      </c>
      <c r="AO114" s="112">
        <v>0.97373383820000003</v>
      </c>
      <c r="AP114" s="112">
        <v>1.0868675686</v>
      </c>
      <c r="AQ114" s="112">
        <v>0.2082358393</v>
      </c>
      <c r="AR114" s="112">
        <v>0.96529396219999997</v>
      </c>
      <c r="AS114" s="112">
        <v>0.91362383479999998</v>
      </c>
      <c r="AT114" s="112">
        <v>1.0198863011999999</v>
      </c>
      <c r="AU114" s="114">
        <v>1</v>
      </c>
      <c r="AV114" s="114">
        <v>2</v>
      </c>
      <c r="AW114" s="114" t="s">
        <v>28</v>
      </c>
      <c r="AX114" s="114" t="s">
        <v>28</v>
      </c>
      <c r="AY114" s="114" t="s">
        <v>28</v>
      </c>
      <c r="AZ114" s="114" t="s">
        <v>28</v>
      </c>
      <c r="BA114" s="114" t="s">
        <v>28</v>
      </c>
      <c r="BB114" s="114" t="s">
        <v>28</v>
      </c>
      <c r="BC114" s="108" t="s">
        <v>179</v>
      </c>
      <c r="BD114" s="109">
        <v>2476377.6327</v>
      </c>
      <c r="BE114" s="109">
        <v>2608729.4243999999</v>
      </c>
      <c r="BF114" s="109">
        <v>2843057.0471000001</v>
      </c>
      <c r="BG114" s="43"/>
      <c r="BH114" s="43"/>
      <c r="BI114" s="43"/>
      <c r="BJ114" s="43"/>
      <c r="BK114" s="43"/>
      <c r="BL114" s="43"/>
      <c r="BM114" s="43"/>
      <c r="BN114" s="43"/>
      <c r="BO114" s="43"/>
      <c r="BP114" s="43"/>
      <c r="BQ114" s="43"/>
      <c r="BR114" s="43"/>
      <c r="BS114" s="43"/>
      <c r="BT114" s="43"/>
      <c r="BU114" s="43"/>
      <c r="BV114" s="43"/>
      <c r="BW114" s="43"/>
    </row>
    <row r="115" spans="1:93" x14ac:dyDescent="0.3">
      <c r="A115" s="10"/>
      <c r="B115" t="s">
        <v>118</v>
      </c>
      <c r="C115" s="104">
        <v>862422.59218000004</v>
      </c>
      <c r="D115" s="118">
        <v>16360</v>
      </c>
      <c r="E115" s="116">
        <v>0.53015152129999998</v>
      </c>
      <c r="F115" s="106">
        <v>0.50176689100000005</v>
      </c>
      <c r="G115" s="106">
        <v>0.560141852</v>
      </c>
      <c r="H115" s="106">
        <v>0.74802708819999997</v>
      </c>
      <c r="I115" s="107">
        <v>0.52715317370000003</v>
      </c>
      <c r="J115" s="106">
        <v>0.52604178329999995</v>
      </c>
      <c r="K115" s="106">
        <v>0.52826691219999999</v>
      </c>
      <c r="L115" s="106">
        <v>0.99102148450000005</v>
      </c>
      <c r="M115" s="106">
        <v>0.93796159999999995</v>
      </c>
      <c r="N115" s="106">
        <v>1.0470829326</v>
      </c>
      <c r="O115" s="118">
        <v>953271.65891</v>
      </c>
      <c r="P115" s="118">
        <v>16882</v>
      </c>
      <c r="Q115" s="116">
        <v>0.55606511270000003</v>
      </c>
      <c r="R115" s="106">
        <v>0.52630705330000005</v>
      </c>
      <c r="S115" s="106">
        <v>0.58750572999999995</v>
      </c>
      <c r="T115" s="106">
        <v>1.18087561E-2</v>
      </c>
      <c r="U115" s="107">
        <v>0.56466749140000005</v>
      </c>
      <c r="V115" s="106">
        <v>0.56353509960000003</v>
      </c>
      <c r="W115" s="106">
        <v>0.56580215860000005</v>
      </c>
      <c r="X115" s="106">
        <v>1.0732107511</v>
      </c>
      <c r="Y115" s="106">
        <v>1.0157774244</v>
      </c>
      <c r="Z115" s="106">
        <v>1.13389143</v>
      </c>
      <c r="AA115" s="118">
        <v>1058091.6237000001</v>
      </c>
      <c r="AB115" s="118">
        <v>17204</v>
      </c>
      <c r="AC115" s="116">
        <v>0.61368295039999998</v>
      </c>
      <c r="AD115" s="106">
        <v>0.58085985650000005</v>
      </c>
      <c r="AE115" s="106">
        <v>0.64836080409999997</v>
      </c>
      <c r="AF115" s="106">
        <v>7.3422169999999998E-4</v>
      </c>
      <c r="AG115" s="107">
        <v>0.61502651929999996</v>
      </c>
      <c r="AH115" s="106">
        <v>0.61385576269999997</v>
      </c>
      <c r="AI115" s="106">
        <v>0.61619950869999995</v>
      </c>
      <c r="AJ115" s="106">
        <v>1.0993247058</v>
      </c>
      <c r="AK115" s="106">
        <v>1.0405268558</v>
      </c>
      <c r="AL115" s="106">
        <v>1.1614450911</v>
      </c>
      <c r="AM115" s="106">
        <v>4.6862960000000002E-4</v>
      </c>
      <c r="AN115" s="106">
        <v>1.1036170700000001</v>
      </c>
      <c r="AO115" s="106">
        <v>1.0443049692999999</v>
      </c>
      <c r="AP115" s="106">
        <v>1.1662978469</v>
      </c>
      <c r="AQ115" s="106">
        <v>9.0735903600000001E-2</v>
      </c>
      <c r="AR115" s="106">
        <v>1.0488795944</v>
      </c>
      <c r="AS115" s="106">
        <v>0.99245532329999997</v>
      </c>
      <c r="AT115" s="106">
        <v>1.1085117664999999</v>
      </c>
      <c r="AU115" s="104" t="s">
        <v>28</v>
      </c>
      <c r="AV115" s="104" t="s">
        <v>28</v>
      </c>
      <c r="AW115" s="104">
        <v>3</v>
      </c>
      <c r="AX115" s="104" t="s">
        <v>28</v>
      </c>
      <c r="AY115" s="104" t="s">
        <v>227</v>
      </c>
      <c r="AZ115" s="104" t="s">
        <v>28</v>
      </c>
      <c r="BA115" s="104" t="s">
        <v>28</v>
      </c>
      <c r="BB115" s="104" t="s">
        <v>28</v>
      </c>
      <c r="BC115" s="110" t="s">
        <v>265</v>
      </c>
      <c r="BD115" s="111">
        <v>862422.59218000004</v>
      </c>
      <c r="BE115" s="111">
        <v>953271.65891</v>
      </c>
      <c r="BF115" s="111">
        <v>1058091.6237000001</v>
      </c>
    </row>
    <row r="116" spans="1:93" x14ac:dyDescent="0.3">
      <c r="A116" s="10"/>
      <c r="B116" t="s">
        <v>119</v>
      </c>
      <c r="C116" s="104">
        <v>724363.01587999996</v>
      </c>
      <c r="D116" s="118">
        <v>11678</v>
      </c>
      <c r="E116" s="116">
        <v>0.60616453589999997</v>
      </c>
      <c r="F116" s="106">
        <v>0.57362302129999998</v>
      </c>
      <c r="G116" s="106">
        <v>0.64055212380000004</v>
      </c>
      <c r="H116" s="106">
        <v>9.0407868999999994E-6</v>
      </c>
      <c r="I116" s="107">
        <v>0.62028002729999998</v>
      </c>
      <c r="J116" s="106">
        <v>0.61885324480000004</v>
      </c>
      <c r="K116" s="106">
        <v>0.62171009929999999</v>
      </c>
      <c r="L116" s="106">
        <v>1.1331139381999999</v>
      </c>
      <c r="M116" s="106">
        <v>1.0722835174000001</v>
      </c>
      <c r="N116" s="106">
        <v>1.1973952561000001</v>
      </c>
      <c r="O116" s="118">
        <v>658171.47816000006</v>
      </c>
      <c r="P116" s="118">
        <v>10428</v>
      </c>
      <c r="Q116" s="116">
        <v>0.61968994710000003</v>
      </c>
      <c r="R116" s="106">
        <v>0.58656116849999995</v>
      </c>
      <c r="S116" s="106">
        <v>0.65468982799999997</v>
      </c>
      <c r="T116" s="106">
        <v>1.7129949999999999E-10</v>
      </c>
      <c r="U116" s="107">
        <v>0.63115791919999997</v>
      </c>
      <c r="V116" s="106">
        <v>0.62963494659999997</v>
      </c>
      <c r="W116" s="106">
        <v>0.63268457560000002</v>
      </c>
      <c r="X116" s="106">
        <v>1.1960072632000001</v>
      </c>
      <c r="Y116" s="106">
        <v>1.1320684176</v>
      </c>
      <c r="Z116" s="106">
        <v>1.2635573534</v>
      </c>
      <c r="AA116" s="118">
        <v>738027.58990999998</v>
      </c>
      <c r="AB116" s="118">
        <v>11150</v>
      </c>
      <c r="AC116" s="116">
        <v>0.6417471455</v>
      </c>
      <c r="AD116" s="106">
        <v>0.60748836350000002</v>
      </c>
      <c r="AE116" s="106">
        <v>0.67793792200000003</v>
      </c>
      <c r="AF116" s="106">
        <v>6.3386753999999997E-7</v>
      </c>
      <c r="AG116" s="107">
        <v>0.6619081524</v>
      </c>
      <c r="AH116" s="106">
        <v>0.66039976040000004</v>
      </c>
      <c r="AI116" s="106">
        <v>0.66341998960000004</v>
      </c>
      <c r="AJ116" s="106">
        <v>1.1495976734</v>
      </c>
      <c r="AK116" s="106">
        <v>1.0882279947</v>
      </c>
      <c r="AL116" s="106">
        <v>1.2144282421000001</v>
      </c>
      <c r="AM116" s="106">
        <v>0.2132437928</v>
      </c>
      <c r="AN116" s="106">
        <v>1.0355939265</v>
      </c>
      <c r="AO116" s="106">
        <v>0.98010205679999995</v>
      </c>
      <c r="AP116" s="106">
        <v>1.0942276605000001</v>
      </c>
      <c r="AQ116" s="106">
        <v>0.43486251879999999</v>
      </c>
      <c r="AR116" s="106">
        <v>1.0223131022</v>
      </c>
      <c r="AS116" s="106">
        <v>0.96722914270000004</v>
      </c>
      <c r="AT116" s="106">
        <v>1.0805341078999999</v>
      </c>
      <c r="AU116" s="104">
        <v>1</v>
      </c>
      <c r="AV116" s="104">
        <v>2</v>
      </c>
      <c r="AW116" s="104">
        <v>3</v>
      </c>
      <c r="AX116" s="104" t="s">
        <v>28</v>
      </c>
      <c r="AY116" s="104" t="s">
        <v>28</v>
      </c>
      <c r="AZ116" s="104" t="s">
        <v>28</v>
      </c>
      <c r="BA116" s="104" t="s">
        <v>28</v>
      </c>
      <c r="BB116" s="104" t="s">
        <v>28</v>
      </c>
      <c r="BC116" s="110" t="s">
        <v>228</v>
      </c>
      <c r="BD116" s="111">
        <v>724363.01587999996</v>
      </c>
      <c r="BE116" s="111">
        <v>658171.47816000006</v>
      </c>
      <c r="BF116" s="111">
        <v>738027.58990999998</v>
      </c>
    </row>
    <row r="117" spans="1:93" x14ac:dyDescent="0.3">
      <c r="A117" s="10"/>
      <c r="B117" t="s">
        <v>120</v>
      </c>
      <c r="C117" s="104">
        <v>463837.85122999997</v>
      </c>
      <c r="D117" s="118">
        <v>7899</v>
      </c>
      <c r="E117" s="116">
        <v>0.57376643390000004</v>
      </c>
      <c r="F117" s="106">
        <v>0.54310114460000003</v>
      </c>
      <c r="G117" s="106">
        <v>0.60616318690000004</v>
      </c>
      <c r="H117" s="106">
        <v>1.2445045300000001E-2</v>
      </c>
      <c r="I117" s="107">
        <v>0.58721085100000003</v>
      </c>
      <c r="J117" s="106">
        <v>0.58552338780000002</v>
      </c>
      <c r="K117" s="106">
        <v>0.58890317749999999</v>
      </c>
      <c r="L117" s="106">
        <v>1.0725516012</v>
      </c>
      <c r="M117" s="106">
        <v>1.0152284411000001</v>
      </c>
      <c r="N117" s="106">
        <v>1.1331114166</v>
      </c>
      <c r="O117" s="118">
        <v>499636.52831000002</v>
      </c>
      <c r="P117" s="118">
        <v>8593</v>
      </c>
      <c r="Q117" s="116">
        <v>0.55938127839999996</v>
      </c>
      <c r="R117" s="106">
        <v>0.5295191186</v>
      </c>
      <c r="S117" s="106">
        <v>0.59092751070000005</v>
      </c>
      <c r="T117" s="106">
        <v>6.2080149999999999E-3</v>
      </c>
      <c r="U117" s="107">
        <v>0.58144597730000003</v>
      </c>
      <c r="V117" s="106">
        <v>0.57983596800000003</v>
      </c>
      <c r="W117" s="106">
        <v>0.58306045709999998</v>
      </c>
      <c r="X117" s="106">
        <v>1.0796109813000001</v>
      </c>
      <c r="Y117" s="106">
        <v>1.0219767398999999</v>
      </c>
      <c r="Z117" s="106">
        <v>1.1404954978999999</v>
      </c>
      <c r="AA117" s="118">
        <v>483890.05953999999</v>
      </c>
      <c r="AB117" s="118">
        <v>8728</v>
      </c>
      <c r="AC117" s="116">
        <v>0.54078965629999998</v>
      </c>
      <c r="AD117" s="106">
        <v>0.51191164219999996</v>
      </c>
      <c r="AE117" s="106">
        <v>0.57129673999999997</v>
      </c>
      <c r="AF117" s="106">
        <v>0.25678995640000002</v>
      </c>
      <c r="AG117" s="107">
        <v>0.55441115900000004</v>
      </c>
      <c r="AH117" s="106">
        <v>0.55285126520000005</v>
      </c>
      <c r="AI117" s="106">
        <v>0.55597545400000004</v>
      </c>
      <c r="AJ117" s="106">
        <v>0.96874685770000002</v>
      </c>
      <c r="AK117" s="106">
        <v>0.91701605050000001</v>
      </c>
      <c r="AL117" s="106">
        <v>1.0233959087</v>
      </c>
      <c r="AM117" s="106">
        <v>0.2285006416</v>
      </c>
      <c r="AN117" s="106">
        <v>0.96676395370000001</v>
      </c>
      <c r="AO117" s="106">
        <v>0.91501562810000003</v>
      </c>
      <c r="AP117" s="106">
        <v>1.0214388840999999</v>
      </c>
      <c r="AQ117" s="106">
        <v>0.36605615219999998</v>
      </c>
      <c r="AR117" s="106">
        <v>0.97492855170000003</v>
      </c>
      <c r="AS117" s="106">
        <v>0.92270238709999997</v>
      </c>
      <c r="AT117" s="106">
        <v>1.0301107856</v>
      </c>
      <c r="AU117" s="104" t="s">
        <v>28</v>
      </c>
      <c r="AV117" s="104">
        <v>2</v>
      </c>
      <c r="AW117" s="104" t="s">
        <v>28</v>
      </c>
      <c r="AX117" s="104" t="s">
        <v>28</v>
      </c>
      <c r="AY117" s="104" t="s">
        <v>28</v>
      </c>
      <c r="AZ117" s="104" t="s">
        <v>28</v>
      </c>
      <c r="BA117" s="104" t="s">
        <v>28</v>
      </c>
      <c r="BB117" s="104" t="s">
        <v>28</v>
      </c>
      <c r="BC117" s="110">
        <v>-2</v>
      </c>
      <c r="BD117" s="111">
        <v>463837.85122999997</v>
      </c>
      <c r="BE117" s="111">
        <v>499636.52831000002</v>
      </c>
      <c r="BF117" s="111">
        <v>483890.05953999999</v>
      </c>
    </row>
    <row r="118" spans="1:93" x14ac:dyDescent="0.3">
      <c r="A118" s="10"/>
      <c r="B118" t="s">
        <v>121</v>
      </c>
      <c r="C118" s="104">
        <v>562350.91277000005</v>
      </c>
      <c r="D118" s="118">
        <v>15179</v>
      </c>
      <c r="E118" s="116">
        <v>0.38412446620000001</v>
      </c>
      <c r="F118" s="106">
        <v>0.36349002359999999</v>
      </c>
      <c r="G118" s="106">
        <v>0.40593027580000002</v>
      </c>
      <c r="H118" s="106">
        <v>6.4865610000000002E-32</v>
      </c>
      <c r="I118" s="107">
        <v>0.37047955249999998</v>
      </c>
      <c r="J118" s="106">
        <v>0.36951251969999999</v>
      </c>
      <c r="K118" s="106">
        <v>0.37144911609999998</v>
      </c>
      <c r="L118" s="106">
        <v>0.71805056369999998</v>
      </c>
      <c r="M118" s="106">
        <v>0.67947824030000004</v>
      </c>
      <c r="N118" s="106">
        <v>0.75881254379999996</v>
      </c>
      <c r="O118" s="118">
        <v>533722.47968999995</v>
      </c>
      <c r="P118" s="118">
        <v>13917</v>
      </c>
      <c r="Q118" s="116">
        <v>0.3979755572</v>
      </c>
      <c r="R118" s="106">
        <v>0.37661194250000002</v>
      </c>
      <c r="S118" s="106">
        <v>0.4205510402</v>
      </c>
      <c r="T118" s="106">
        <v>7.0997060000000001E-21</v>
      </c>
      <c r="U118" s="107">
        <v>0.38350397330000002</v>
      </c>
      <c r="V118" s="106">
        <v>0.38247648290000003</v>
      </c>
      <c r="W118" s="106">
        <v>0.38453422399999998</v>
      </c>
      <c r="X118" s="106">
        <v>0.76809646379999996</v>
      </c>
      <c r="Y118" s="106">
        <v>0.72686449210000004</v>
      </c>
      <c r="Z118" s="106">
        <v>0.81166735229999998</v>
      </c>
      <c r="AA118" s="118">
        <v>586835.35955000005</v>
      </c>
      <c r="AB118" s="118">
        <v>13803</v>
      </c>
      <c r="AC118" s="116">
        <v>0.42254752699999998</v>
      </c>
      <c r="AD118" s="106">
        <v>0.3999422688</v>
      </c>
      <c r="AE118" s="106">
        <v>0.44643046380000001</v>
      </c>
      <c r="AF118" s="106">
        <v>3.1720499999999998E-23</v>
      </c>
      <c r="AG118" s="107">
        <v>0.4251505901</v>
      </c>
      <c r="AH118" s="106">
        <v>0.42406422129999999</v>
      </c>
      <c r="AI118" s="106">
        <v>0.42623974199999998</v>
      </c>
      <c r="AJ118" s="106">
        <v>0.75693309620000004</v>
      </c>
      <c r="AK118" s="106">
        <v>0.71643902869999998</v>
      </c>
      <c r="AL118" s="106">
        <v>0.7997159412</v>
      </c>
      <c r="AM118" s="106">
        <v>3.41411389E-2</v>
      </c>
      <c r="AN118" s="106">
        <v>1.0617424092000001</v>
      </c>
      <c r="AO118" s="106">
        <v>1.0044908686</v>
      </c>
      <c r="AP118" s="106">
        <v>1.1222570346</v>
      </c>
      <c r="AQ118" s="106">
        <v>0.21224648539999999</v>
      </c>
      <c r="AR118" s="106">
        <v>1.0360588618</v>
      </c>
      <c r="AS118" s="106">
        <v>0.979968328</v>
      </c>
      <c r="AT118" s="106">
        <v>1.0953598545000001</v>
      </c>
      <c r="AU118" s="104">
        <v>1</v>
      </c>
      <c r="AV118" s="104">
        <v>2</v>
      </c>
      <c r="AW118" s="104">
        <v>3</v>
      </c>
      <c r="AX118" s="104" t="s">
        <v>28</v>
      </c>
      <c r="AY118" s="104" t="s">
        <v>227</v>
      </c>
      <c r="AZ118" s="104" t="s">
        <v>28</v>
      </c>
      <c r="BA118" s="104" t="s">
        <v>28</v>
      </c>
      <c r="BB118" s="104" t="s">
        <v>28</v>
      </c>
      <c r="BC118" s="110" t="s">
        <v>422</v>
      </c>
      <c r="BD118" s="111">
        <v>562350.91277000005</v>
      </c>
      <c r="BE118" s="111">
        <v>533722.47968999995</v>
      </c>
      <c r="BF118" s="111">
        <v>586835.35955000005</v>
      </c>
      <c r="BQ118" s="52"/>
      <c r="CC118" s="4"/>
      <c r="CO118" s="4"/>
    </row>
    <row r="119" spans="1:93" x14ac:dyDescent="0.3">
      <c r="A119" s="10"/>
      <c r="B119" t="s">
        <v>122</v>
      </c>
      <c r="C119" s="104">
        <v>63849.288910000003</v>
      </c>
      <c r="D119" s="118">
        <v>1325</v>
      </c>
      <c r="E119" s="116">
        <v>0.52413351279999998</v>
      </c>
      <c r="F119" s="106">
        <v>0.49472274100000002</v>
      </c>
      <c r="G119" s="106">
        <v>0.55529272549999997</v>
      </c>
      <c r="H119" s="106">
        <v>0.48795360409999999</v>
      </c>
      <c r="I119" s="107">
        <v>0.48188142569999998</v>
      </c>
      <c r="J119" s="106">
        <v>0.47815813439999999</v>
      </c>
      <c r="K119" s="106">
        <v>0.48563370929999999</v>
      </c>
      <c r="L119" s="106">
        <v>0.97977191620000004</v>
      </c>
      <c r="M119" s="106">
        <v>0.92479384760000005</v>
      </c>
      <c r="N119" s="106">
        <v>1.0380183758999999</v>
      </c>
      <c r="O119" s="118">
        <v>49968.438491000001</v>
      </c>
      <c r="P119" s="118">
        <v>1333</v>
      </c>
      <c r="Q119" s="116">
        <v>0.41763967089999998</v>
      </c>
      <c r="R119" s="106">
        <v>0.39425785120000001</v>
      </c>
      <c r="S119" s="106">
        <v>0.44240817059999998</v>
      </c>
      <c r="T119" s="106">
        <v>2.219252E-13</v>
      </c>
      <c r="U119" s="107">
        <v>0.37485700290000001</v>
      </c>
      <c r="V119" s="106">
        <v>0.3715846263</v>
      </c>
      <c r="W119" s="106">
        <v>0.37815819779999998</v>
      </c>
      <c r="X119" s="106">
        <v>0.80604838290000003</v>
      </c>
      <c r="Y119" s="106">
        <v>0.76092125710000003</v>
      </c>
      <c r="Z119" s="106">
        <v>0.85385181389999998</v>
      </c>
      <c r="AA119" s="118">
        <v>29933.014544000001</v>
      </c>
      <c r="AB119" s="118">
        <v>824</v>
      </c>
      <c r="AC119" s="116">
        <v>0.3912368188</v>
      </c>
      <c r="AD119" s="106">
        <v>0.3688544889</v>
      </c>
      <c r="AE119" s="106">
        <v>0.41497732310000002</v>
      </c>
      <c r="AF119" s="106">
        <v>2.8487699999999998E-32</v>
      </c>
      <c r="AG119" s="107">
        <v>0.3632647396</v>
      </c>
      <c r="AH119" s="106">
        <v>0.35917271280000002</v>
      </c>
      <c r="AI119" s="106">
        <v>0.36740338659999999</v>
      </c>
      <c r="AJ119" s="106">
        <v>0.70084446779999998</v>
      </c>
      <c r="AK119" s="106">
        <v>0.66074974409999998</v>
      </c>
      <c r="AL119" s="106">
        <v>0.74337216530000005</v>
      </c>
      <c r="AM119" s="106">
        <v>3.7638381800000002E-2</v>
      </c>
      <c r="AN119" s="106">
        <v>0.93678078519999997</v>
      </c>
      <c r="AO119" s="106">
        <v>0.8808397657</v>
      </c>
      <c r="AP119" s="106">
        <v>0.99627454810000005</v>
      </c>
      <c r="AQ119" s="106">
        <v>1.7988599999999999E-13</v>
      </c>
      <c r="AR119" s="106">
        <v>0.79681924680000005</v>
      </c>
      <c r="AS119" s="106">
        <v>0.75007125559999999</v>
      </c>
      <c r="AT119" s="106">
        <v>0.84648079409999999</v>
      </c>
      <c r="AU119" s="104" t="s">
        <v>28</v>
      </c>
      <c r="AV119" s="104">
        <v>2</v>
      </c>
      <c r="AW119" s="104">
        <v>3</v>
      </c>
      <c r="AX119" s="104" t="s">
        <v>226</v>
      </c>
      <c r="AY119" s="104" t="s">
        <v>227</v>
      </c>
      <c r="AZ119" s="104" t="s">
        <v>28</v>
      </c>
      <c r="BA119" s="104" t="s">
        <v>28</v>
      </c>
      <c r="BB119" s="104" t="s">
        <v>28</v>
      </c>
      <c r="BC119" s="110" t="s">
        <v>427</v>
      </c>
      <c r="BD119" s="111">
        <v>63849.288910000003</v>
      </c>
      <c r="BE119" s="111">
        <v>49968.438491000001</v>
      </c>
      <c r="BF119" s="111">
        <v>29933.014544000001</v>
      </c>
      <c r="BQ119" s="52"/>
      <c r="CC119" s="4"/>
      <c r="CO119" s="4"/>
    </row>
    <row r="120" spans="1:93" s="3" customFormat="1" x14ac:dyDescent="0.3">
      <c r="A120" s="10"/>
      <c r="B120" s="3" t="s">
        <v>196</v>
      </c>
      <c r="C120" s="114">
        <v>3070834.2653000001</v>
      </c>
      <c r="D120" s="117">
        <v>59938</v>
      </c>
      <c r="E120" s="113">
        <v>0.51301940850000005</v>
      </c>
      <c r="F120" s="112">
        <v>0.48567923959999998</v>
      </c>
      <c r="G120" s="112">
        <v>0.54189862779999998</v>
      </c>
      <c r="H120" s="112">
        <v>0.1340295329</v>
      </c>
      <c r="I120" s="115">
        <v>0.51233512380000001</v>
      </c>
      <c r="J120" s="112">
        <v>0.51176241860000005</v>
      </c>
      <c r="K120" s="112">
        <v>0.51290846999999995</v>
      </c>
      <c r="L120" s="112">
        <v>0.95899612720000005</v>
      </c>
      <c r="M120" s="112">
        <v>0.90788867269999995</v>
      </c>
      <c r="N120" s="112">
        <v>1.0129805556</v>
      </c>
      <c r="O120" s="117">
        <v>3094048.8166</v>
      </c>
      <c r="P120" s="117">
        <v>58279</v>
      </c>
      <c r="Q120" s="113">
        <v>0.52819211980000003</v>
      </c>
      <c r="R120" s="112">
        <v>0.50004111289999997</v>
      </c>
      <c r="S120" s="112">
        <v>0.55792795480000001</v>
      </c>
      <c r="T120" s="112">
        <v>0.49136523869999998</v>
      </c>
      <c r="U120" s="115">
        <v>0.53090286669999998</v>
      </c>
      <c r="V120" s="112">
        <v>0.530311635</v>
      </c>
      <c r="W120" s="112">
        <v>0.53149475739999996</v>
      </c>
      <c r="X120" s="112">
        <v>1.0194156201</v>
      </c>
      <c r="Y120" s="112">
        <v>0.96508391950000005</v>
      </c>
      <c r="Z120" s="112">
        <v>1.0768060533999999</v>
      </c>
      <c r="AA120" s="117">
        <v>3264008.3963000001</v>
      </c>
      <c r="AB120" s="117">
        <v>57206</v>
      </c>
      <c r="AC120" s="113">
        <v>0.56378552660000003</v>
      </c>
      <c r="AD120" s="112">
        <v>0.53374032839999996</v>
      </c>
      <c r="AE120" s="112">
        <v>0.59552202279999999</v>
      </c>
      <c r="AF120" s="112">
        <v>0.72333209850000002</v>
      </c>
      <c r="AG120" s="115">
        <v>0.57057098839999998</v>
      </c>
      <c r="AH120" s="112">
        <v>0.56995233619999996</v>
      </c>
      <c r="AI120" s="112">
        <v>0.57119031220000005</v>
      </c>
      <c r="AJ120" s="112">
        <v>1.0099406505999999</v>
      </c>
      <c r="AK120" s="112">
        <v>0.95611900100000002</v>
      </c>
      <c r="AL120" s="112">
        <v>1.0667920172000001</v>
      </c>
      <c r="AM120" s="112">
        <v>1.96986605E-2</v>
      </c>
      <c r="AN120" s="112">
        <v>1.0673872355</v>
      </c>
      <c r="AO120" s="112">
        <v>1.0104591243000001</v>
      </c>
      <c r="AP120" s="112">
        <v>1.1275226114000001</v>
      </c>
      <c r="AQ120" s="112">
        <v>0.29726974810000001</v>
      </c>
      <c r="AR120" s="112">
        <v>1.0295753164000001</v>
      </c>
      <c r="AS120" s="112">
        <v>0.97466562720000005</v>
      </c>
      <c r="AT120" s="112">
        <v>1.0875784499000001</v>
      </c>
      <c r="AU120" s="114" t="s">
        <v>28</v>
      </c>
      <c r="AV120" s="114" t="s">
        <v>28</v>
      </c>
      <c r="AW120" s="114" t="s">
        <v>28</v>
      </c>
      <c r="AX120" s="114" t="s">
        <v>28</v>
      </c>
      <c r="AY120" s="114" t="s">
        <v>227</v>
      </c>
      <c r="AZ120" s="114" t="s">
        <v>28</v>
      </c>
      <c r="BA120" s="114" t="s">
        <v>28</v>
      </c>
      <c r="BB120" s="114" t="s">
        <v>28</v>
      </c>
      <c r="BC120" s="108" t="s">
        <v>431</v>
      </c>
      <c r="BD120" s="109">
        <v>3070834.2653000001</v>
      </c>
      <c r="BE120" s="109">
        <v>3094048.8166</v>
      </c>
      <c r="BF120" s="109">
        <v>3264008.3963000001</v>
      </c>
      <c r="BG120" s="43"/>
      <c r="BH120" s="43"/>
      <c r="BI120" s="43"/>
      <c r="BJ120" s="43"/>
      <c r="BK120" s="43"/>
      <c r="BL120" s="43"/>
      <c r="BM120" s="43"/>
      <c r="BN120" s="43"/>
      <c r="BO120" s="43"/>
      <c r="BP120" s="43"/>
      <c r="BQ120" s="53"/>
      <c r="BR120" s="43"/>
      <c r="BS120" s="43"/>
      <c r="BT120" s="43"/>
      <c r="BU120" s="43"/>
      <c r="BV120" s="43"/>
      <c r="BW120" s="43"/>
      <c r="CC120" s="25"/>
      <c r="CO120" s="25"/>
    </row>
    <row r="121" spans="1:93" x14ac:dyDescent="0.3">
      <c r="A121" s="10"/>
      <c r="B121" t="s">
        <v>197</v>
      </c>
      <c r="C121" s="104">
        <v>1982052.4271</v>
      </c>
      <c r="D121" s="118">
        <v>44292</v>
      </c>
      <c r="E121" s="116">
        <v>0.48533221380000002</v>
      </c>
      <c r="F121" s="106">
        <v>0.45944189499999999</v>
      </c>
      <c r="G121" s="106">
        <v>0.51268149529999996</v>
      </c>
      <c r="H121" s="106">
        <v>5.006794E-4</v>
      </c>
      <c r="I121" s="107">
        <v>0.4474967098</v>
      </c>
      <c r="J121" s="106">
        <v>0.44687415429999999</v>
      </c>
      <c r="K121" s="106">
        <v>0.44812013270000001</v>
      </c>
      <c r="L121" s="106">
        <v>0.9072399713</v>
      </c>
      <c r="M121" s="106">
        <v>0.85884274689999995</v>
      </c>
      <c r="N121" s="106">
        <v>0.95836446019999999</v>
      </c>
      <c r="O121" s="118">
        <v>2374212.9309</v>
      </c>
      <c r="P121" s="118">
        <v>48092</v>
      </c>
      <c r="Q121" s="116">
        <v>0.52033342270000005</v>
      </c>
      <c r="R121" s="106">
        <v>0.49259474149999999</v>
      </c>
      <c r="S121" s="106">
        <v>0.54963410690000003</v>
      </c>
      <c r="T121" s="106">
        <v>0.87944910499999995</v>
      </c>
      <c r="U121" s="107">
        <v>0.49368147109999999</v>
      </c>
      <c r="V121" s="106">
        <v>0.49305390580000003</v>
      </c>
      <c r="W121" s="106">
        <v>0.49430983519999999</v>
      </c>
      <c r="X121" s="106">
        <v>1.0042482628</v>
      </c>
      <c r="Y121" s="106">
        <v>0.95071235450000002</v>
      </c>
      <c r="Z121" s="106">
        <v>1.0607988510999999</v>
      </c>
      <c r="AA121" s="118">
        <v>2590348.4958000001</v>
      </c>
      <c r="AB121" s="118">
        <v>46982</v>
      </c>
      <c r="AC121" s="116">
        <v>0.56686414750000003</v>
      </c>
      <c r="AD121" s="106">
        <v>0.53665060279999999</v>
      </c>
      <c r="AE121" s="106">
        <v>0.59877872129999998</v>
      </c>
      <c r="AF121" s="106">
        <v>0.58312376600000004</v>
      </c>
      <c r="AG121" s="107">
        <v>0.55134913279999997</v>
      </c>
      <c r="AH121" s="106">
        <v>0.55067811929999999</v>
      </c>
      <c r="AI121" s="106">
        <v>0.552020964</v>
      </c>
      <c r="AJ121" s="106">
        <v>1.0154555568999999</v>
      </c>
      <c r="AK121" s="106">
        <v>0.96133233890000003</v>
      </c>
      <c r="AL121" s="106">
        <v>1.0726259238</v>
      </c>
      <c r="AM121" s="106">
        <v>2.2007680000000001E-3</v>
      </c>
      <c r="AN121" s="106">
        <v>1.0894248241</v>
      </c>
      <c r="AO121" s="106">
        <v>1.0313006902999999</v>
      </c>
      <c r="AP121" s="106">
        <v>1.1508248354999999</v>
      </c>
      <c r="AQ121" s="106">
        <v>1.28767108E-2</v>
      </c>
      <c r="AR121" s="106">
        <v>1.0721180418</v>
      </c>
      <c r="AS121" s="106">
        <v>1.0148700727</v>
      </c>
      <c r="AT121" s="106">
        <v>1.1325953208999999</v>
      </c>
      <c r="AU121" s="104">
        <v>1</v>
      </c>
      <c r="AV121" s="104" t="s">
        <v>28</v>
      </c>
      <c r="AW121" s="104" t="s">
        <v>28</v>
      </c>
      <c r="AX121" s="104" t="s">
        <v>226</v>
      </c>
      <c r="AY121" s="104" t="s">
        <v>227</v>
      </c>
      <c r="AZ121" s="104" t="s">
        <v>28</v>
      </c>
      <c r="BA121" s="104" t="s">
        <v>28</v>
      </c>
      <c r="BB121" s="104" t="s">
        <v>28</v>
      </c>
      <c r="BC121" s="110" t="s">
        <v>433</v>
      </c>
      <c r="BD121" s="111">
        <v>1982052.4271</v>
      </c>
      <c r="BE121" s="111">
        <v>2374212.9309</v>
      </c>
      <c r="BF121" s="111">
        <v>2590348.4958000001</v>
      </c>
    </row>
    <row r="122" spans="1:93" x14ac:dyDescent="0.3">
      <c r="A122" s="10"/>
      <c r="B122" t="s">
        <v>198</v>
      </c>
      <c r="C122" s="104">
        <v>1620995.7115</v>
      </c>
      <c r="D122" s="118">
        <v>34185</v>
      </c>
      <c r="E122" s="116">
        <v>0.48120224299999997</v>
      </c>
      <c r="F122" s="106">
        <v>0.45551614699999998</v>
      </c>
      <c r="G122" s="106">
        <v>0.50833675199999995</v>
      </c>
      <c r="H122" s="106">
        <v>1.546443E-4</v>
      </c>
      <c r="I122" s="107">
        <v>0.47418332940000002</v>
      </c>
      <c r="J122" s="106">
        <v>0.47345392359999999</v>
      </c>
      <c r="K122" s="106">
        <v>0.47491385889999999</v>
      </c>
      <c r="L122" s="106">
        <v>0.89951974479999997</v>
      </c>
      <c r="M122" s="106">
        <v>0.85150427770000003</v>
      </c>
      <c r="N122" s="106">
        <v>0.95024275570000005</v>
      </c>
      <c r="O122" s="118">
        <v>1343623.3672</v>
      </c>
      <c r="P122" s="118">
        <v>32805</v>
      </c>
      <c r="Q122" s="116">
        <v>0.41317495659999998</v>
      </c>
      <c r="R122" s="106">
        <v>0.39113459290000002</v>
      </c>
      <c r="S122" s="106">
        <v>0.43645729080000001</v>
      </c>
      <c r="T122" s="106">
        <v>5.8187569999999999E-16</v>
      </c>
      <c r="U122" s="107">
        <v>0.40957883470000001</v>
      </c>
      <c r="V122" s="106">
        <v>0.40888687670000001</v>
      </c>
      <c r="W122" s="106">
        <v>0.41027196360000001</v>
      </c>
      <c r="X122" s="106">
        <v>0.79743144349999995</v>
      </c>
      <c r="Y122" s="106">
        <v>0.75489334009999998</v>
      </c>
      <c r="Z122" s="106">
        <v>0.84236656139999999</v>
      </c>
      <c r="AA122" s="118">
        <v>1509187.0315</v>
      </c>
      <c r="AB122" s="118">
        <v>31938</v>
      </c>
      <c r="AC122" s="116">
        <v>0.46941863789999999</v>
      </c>
      <c r="AD122" s="106">
        <v>0.44439045799999999</v>
      </c>
      <c r="AE122" s="106">
        <v>0.49585641089999999</v>
      </c>
      <c r="AF122" s="106">
        <v>5.6921520000000005E-10</v>
      </c>
      <c r="AG122" s="107">
        <v>0.47253648679999999</v>
      </c>
      <c r="AH122" s="106">
        <v>0.47178319099999999</v>
      </c>
      <c r="AI122" s="106">
        <v>0.47329098530000002</v>
      </c>
      <c r="AJ122" s="106">
        <v>0.84089594739999995</v>
      </c>
      <c r="AK122" s="106">
        <v>0.79606156439999998</v>
      </c>
      <c r="AL122" s="106">
        <v>0.88825541379999995</v>
      </c>
      <c r="AM122" s="106">
        <v>5.1776120999999996E-6</v>
      </c>
      <c r="AN122" s="106">
        <v>1.1361255816</v>
      </c>
      <c r="AO122" s="106">
        <v>1.0754491825000001</v>
      </c>
      <c r="AP122" s="106">
        <v>1.2002253181</v>
      </c>
      <c r="AQ122" s="106">
        <v>5.4309199000000001E-8</v>
      </c>
      <c r="AR122" s="106">
        <v>0.85863057089999995</v>
      </c>
      <c r="AS122" s="106">
        <v>0.81272319230000001</v>
      </c>
      <c r="AT122" s="106">
        <v>0.90713106769999996</v>
      </c>
      <c r="AU122" s="104">
        <v>1</v>
      </c>
      <c r="AV122" s="104">
        <v>2</v>
      </c>
      <c r="AW122" s="104">
        <v>3</v>
      </c>
      <c r="AX122" s="104" t="s">
        <v>226</v>
      </c>
      <c r="AY122" s="104" t="s">
        <v>227</v>
      </c>
      <c r="AZ122" s="104" t="s">
        <v>28</v>
      </c>
      <c r="BA122" s="104" t="s">
        <v>28</v>
      </c>
      <c r="BB122" s="104" t="s">
        <v>28</v>
      </c>
      <c r="BC122" s="110" t="s">
        <v>424</v>
      </c>
      <c r="BD122" s="111">
        <v>1620995.7115</v>
      </c>
      <c r="BE122" s="111">
        <v>1343623.3672</v>
      </c>
      <c r="BF122" s="111">
        <v>1509187.0315</v>
      </c>
      <c r="BQ122" s="52"/>
      <c r="CC122" s="4"/>
      <c r="CO122" s="4"/>
    </row>
    <row r="123" spans="1:93" s="3" customFormat="1" x14ac:dyDescent="0.3">
      <c r="A123" s="10"/>
      <c r="B123" s="3" t="s">
        <v>123</v>
      </c>
      <c r="C123" s="114">
        <v>1233770.7446000001</v>
      </c>
      <c r="D123" s="117">
        <v>27128</v>
      </c>
      <c r="E123" s="113">
        <v>0.49191189610000002</v>
      </c>
      <c r="F123" s="112">
        <v>0.46547512479999997</v>
      </c>
      <c r="G123" s="112">
        <v>0.51985015010000002</v>
      </c>
      <c r="H123" s="112">
        <v>2.9187722000000001E-3</v>
      </c>
      <c r="I123" s="115">
        <v>0.45479605740000001</v>
      </c>
      <c r="J123" s="112">
        <v>0.45399426040000002</v>
      </c>
      <c r="K123" s="112">
        <v>0.45559927049999999</v>
      </c>
      <c r="L123" s="112">
        <v>0.91953948610000003</v>
      </c>
      <c r="M123" s="112">
        <v>0.87012076849999997</v>
      </c>
      <c r="N123" s="112">
        <v>0.97176495169999999</v>
      </c>
      <c r="O123" s="117">
        <v>1053217.534</v>
      </c>
      <c r="P123" s="117">
        <v>24425</v>
      </c>
      <c r="Q123" s="113">
        <v>0.45885752010000003</v>
      </c>
      <c r="R123" s="112">
        <v>0.43428388899999998</v>
      </c>
      <c r="S123" s="112">
        <v>0.48482163189999999</v>
      </c>
      <c r="T123" s="112">
        <v>1.5173E-5</v>
      </c>
      <c r="U123" s="115">
        <v>0.4312047222</v>
      </c>
      <c r="V123" s="112">
        <v>0.43038199110000003</v>
      </c>
      <c r="W123" s="112">
        <v>0.43202902609999999</v>
      </c>
      <c r="X123" s="112">
        <v>0.88559920879999998</v>
      </c>
      <c r="Y123" s="112">
        <v>0.83817187609999999</v>
      </c>
      <c r="Z123" s="112">
        <v>0.93571018189999999</v>
      </c>
      <c r="AA123" s="117">
        <v>850655.68432</v>
      </c>
      <c r="AB123" s="117">
        <v>16442</v>
      </c>
      <c r="AC123" s="113">
        <v>0.51485641230000001</v>
      </c>
      <c r="AD123" s="112">
        <v>0.48732926510000002</v>
      </c>
      <c r="AE123" s="112">
        <v>0.54393845029999999</v>
      </c>
      <c r="AF123" s="112">
        <v>3.9085337999999999E-3</v>
      </c>
      <c r="AG123" s="115">
        <v>0.51736752480000003</v>
      </c>
      <c r="AH123" s="112">
        <v>0.5162692552</v>
      </c>
      <c r="AI123" s="112">
        <v>0.51846813079999998</v>
      </c>
      <c r="AJ123" s="112">
        <v>0.92229118239999996</v>
      </c>
      <c r="AK123" s="112">
        <v>0.87298025899999998</v>
      </c>
      <c r="AL123" s="112">
        <v>0.97438746909999996</v>
      </c>
      <c r="AM123" s="112">
        <v>4.4291700000000002E-5</v>
      </c>
      <c r="AN123" s="112">
        <v>1.1220398265</v>
      </c>
      <c r="AO123" s="112">
        <v>1.0617148681999999</v>
      </c>
      <c r="AP123" s="112">
        <v>1.1857923534000001</v>
      </c>
      <c r="AQ123" s="112">
        <v>1.41184146E-2</v>
      </c>
      <c r="AR123" s="112">
        <v>0.93280427610000005</v>
      </c>
      <c r="AS123" s="112">
        <v>0.88239921070000005</v>
      </c>
      <c r="AT123" s="112">
        <v>0.98608861719999996</v>
      </c>
      <c r="AU123" s="114">
        <v>1</v>
      </c>
      <c r="AV123" s="114">
        <v>2</v>
      </c>
      <c r="AW123" s="114">
        <v>3</v>
      </c>
      <c r="AX123" s="114" t="s">
        <v>226</v>
      </c>
      <c r="AY123" s="114" t="s">
        <v>227</v>
      </c>
      <c r="AZ123" s="114" t="s">
        <v>28</v>
      </c>
      <c r="BA123" s="114" t="s">
        <v>28</v>
      </c>
      <c r="BB123" s="114" t="s">
        <v>28</v>
      </c>
      <c r="BC123" s="108" t="s">
        <v>424</v>
      </c>
      <c r="BD123" s="109">
        <v>1233770.7446000001</v>
      </c>
      <c r="BE123" s="109">
        <v>1053217.534</v>
      </c>
      <c r="BF123" s="109">
        <v>850655.68432</v>
      </c>
      <c r="BG123" s="43"/>
      <c r="BH123" s="43"/>
      <c r="BI123" s="43"/>
      <c r="BJ123" s="43"/>
      <c r="BK123" s="43"/>
      <c r="BL123" s="43"/>
      <c r="BM123" s="43"/>
      <c r="BN123" s="43"/>
      <c r="BO123" s="43"/>
      <c r="BP123" s="43"/>
      <c r="BQ123" s="53"/>
      <c r="BR123" s="43"/>
      <c r="BS123" s="43"/>
      <c r="BT123" s="43"/>
      <c r="BU123" s="43"/>
      <c r="BV123" s="43"/>
      <c r="BW123" s="43"/>
      <c r="CC123" s="25"/>
      <c r="CO123" s="25"/>
    </row>
    <row r="124" spans="1:93" x14ac:dyDescent="0.3">
      <c r="A124" s="10"/>
      <c r="B124" t="s">
        <v>124</v>
      </c>
      <c r="C124" s="104">
        <v>667558.02781</v>
      </c>
      <c r="D124" s="118">
        <v>12900</v>
      </c>
      <c r="E124" s="116">
        <v>0.54066162709999999</v>
      </c>
      <c r="F124" s="106">
        <v>0.51150187940000003</v>
      </c>
      <c r="G124" s="106">
        <v>0.57148371639999995</v>
      </c>
      <c r="H124" s="106">
        <v>0.70755755730000003</v>
      </c>
      <c r="I124" s="107">
        <v>0.51748684330000005</v>
      </c>
      <c r="J124" s="106">
        <v>0.51624695629999995</v>
      </c>
      <c r="K124" s="106">
        <v>0.51872970809999996</v>
      </c>
      <c r="L124" s="106">
        <v>1.0106682085000001</v>
      </c>
      <c r="M124" s="106">
        <v>0.95615938359999997</v>
      </c>
      <c r="N124" s="106">
        <v>1.0682844776</v>
      </c>
      <c r="O124" s="118">
        <v>796926.18093999999</v>
      </c>
      <c r="P124" s="118">
        <v>13167</v>
      </c>
      <c r="Q124" s="116">
        <v>0.63674463719999996</v>
      </c>
      <c r="R124" s="106">
        <v>0.60229217820000003</v>
      </c>
      <c r="S124" s="106">
        <v>0.6731678539</v>
      </c>
      <c r="T124" s="106">
        <v>3.780153E-13</v>
      </c>
      <c r="U124" s="107">
        <v>0.60524506789999999</v>
      </c>
      <c r="V124" s="106">
        <v>0.60391769289999997</v>
      </c>
      <c r="W124" s="106">
        <v>0.60657536040000004</v>
      </c>
      <c r="X124" s="106">
        <v>1.228922971</v>
      </c>
      <c r="Y124" s="106">
        <v>1.1624294100999999</v>
      </c>
      <c r="Z124" s="106">
        <v>1.2992201122</v>
      </c>
      <c r="AA124" s="118">
        <v>499206.18878000003</v>
      </c>
      <c r="AB124" s="118">
        <v>8753</v>
      </c>
      <c r="AC124" s="116">
        <v>0.5857073558</v>
      </c>
      <c r="AD124" s="106">
        <v>0.55399259140000001</v>
      </c>
      <c r="AE124" s="106">
        <v>0.61923771530000005</v>
      </c>
      <c r="AF124" s="106">
        <v>9.0780521899999994E-2</v>
      </c>
      <c r="AG124" s="107">
        <v>0.57032581829999995</v>
      </c>
      <c r="AH124" s="106">
        <v>0.56874592079999997</v>
      </c>
      <c r="AI124" s="106">
        <v>0.57191010460000002</v>
      </c>
      <c r="AJ124" s="106">
        <v>1.0492104533</v>
      </c>
      <c r="AK124" s="106">
        <v>0.99239801630000002</v>
      </c>
      <c r="AL124" s="106">
        <v>1.1092752679</v>
      </c>
      <c r="AM124" s="106">
        <v>3.7802867000000001E-3</v>
      </c>
      <c r="AN124" s="106">
        <v>0.91984654690000001</v>
      </c>
      <c r="AO124" s="106">
        <v>0.86927667760000005</v>
      </c>
      <c r="AP124" s="106">
        <v>0.97335830089999997</v>
      </c>
      <c r="AQ124" s="106">
        <v>1.2477065000000001E-8</v>
      </c>
      <c r="AR124" s="106">
        <v>1.177713759</v>
      </c>
      <c r="AS124" s="106">
        <v>1.1132245795</v>
      </c>
      <c r="AT124" s="106">
        <v>1.2459388012999999</v>
      </c>
      <c r="AU124" s="104" t="s">
        <v>28</v>
      </c>
      <c r="AV124" s="104">
        <v>2</v>
      </c>
      <c r="AW124" s="104" t="s">
        <v>28</v>
      </c>
      <c r="AX124" s="104" t="s">
        <v>226</v>
      </c>
      <c r="AY124" s="104" t="s">
        <v>227</v>
      </c>
      <c r="AZ124" s="104" t="s">
        <v>28</v>
      </c>
      <c r="BA124" s="104" t="s">
        <v>28</v>
      </c>
      <c r="BB124" s="104" t="s">
        <v>28</v>
      </c>
      <c r="BC124" s="110" t="s">
        <v>435</v>
      </c>
      <c r="BD124" s="111">
        <v>667558.02781</v>
      </c>
      <c r="BE124" s="111">
        <v>796926.18093999999</v>
      </c>
      <c r="BF124" s="111">
        <v>499206.18878000003</v>
      </c>
      <c r="BQ124" s="52"/>
      <c r="CC124" s="4"/>
      <c r="CO124" s="4"/>
    </row>
    <row r="125" spans="1:93" x14ac:dyDescent="0.3">
      <c r="A125" s="10"/>
      <c r="B125" t="s">
        <v>125</v>
      </c>
      <c r="C125" s="104">
        <v>114621.49827</v>
      </c>
      <c r="D125" s="118">
        <v>3175</v>
      </c>
      <c r="E125" s="116">
        <v>0.38981974029999999</v>
      </c>
      <c r="F125" s="106">
        <v>0.36815777999999999</v>
      </c>
      <c r="G125" s="106">
        <v>0.41275626440000002</v>
      </c>
      <c r="H125" s="106">
        <v>1.9948409999999999E-27</v>
      </c>
      <c r="I125" s="107">
        <v>0.36101259299999999</v>
      </c>
      <c r="J125" s="106">
        <v>0.35892867360000003</v>
      </c>
      <c r="K125" s="106">
        <v>0.36310861150000001</v>
      </c>
      <c r="L125" s="106">
        <v>0.72869683890000003</v>
      </c>
      <c r="M125" s="106">
        <v>0.68820375869999995</v>
      </c>
      <c r="N125" s="106">
        <v>0.77157248329999994</v>
      </c>
      <c r="O125" s="118">
        <v>133220.11986000001</v>
      </c>
      <c r="P125" s="118">
        <v>3882</v>
      </c>
      <c r="Q125" s="116">
        <v>0.36135337509999998</v>
      </c>
      <c r="R125" s="106">
        <v>0.34134441269999999</v>
      </c>
      <c r="S125" s="106">
        <v>0.38253522499999998</v>
      </c>
      <c r="T125" s="106">
        <v>2.635039E-35</v>
      </c>
      <c r="U125" s="107">
        <v>0.34317393060000001</v>
      </c>
      <c r="V125" s="106">
        <v>0.34133607269999999</v>
      </c>
      <c r="W125" s="106">
        <v>0.3450216841</v>
      </c>
      <c r="X125" s="106">
        <v>0.69741531749999996</v>
      </c>
      <c r="Y125" s="106">
        <v>0.65879783709999995</v>
      </c>
      <c r="Z125" s="106">
        <v>0.73829648140000004</v>
      </c>
      <c r="AA125" s="118">
        <v>77545.362559000001</v>
      </c>
      <c r="AB125" s="118">
        <v>1727</v>
      </c>
      <c r="AC125" s="116">
        <v>0.47090847679999998</v>
      </c>
      <c r="AD125" s="106">
        <v>0.44448327729999998</v>
      </c>
      <c r="AE125" s="106">
        <v>0.4989046942</v>
      </c>
      <c r="AF125" s="106">
        <v>7.7649469E-9</v>
      </c>
      <c r="AG125" s="107">
        <v>0.44901773340000001</v>
      </c>
      <c r="AH125" s="106">
        <v>0.44586849010000001</v>
      </c>
      <c r="AI125" s="106">
        <v>0.45218922030000003</v>
      </c>
      <c r="AJ125" s="106">
        <v>0.84356477949999997</v>
      </c>
      <c r="AK125" s="106">
        <v>0.79622783679999998</v>
      </c>
      <c r="AL125" s="106">
        <v>0.89371597469999997</v>
      </c>
      <c r="AM125" s="106">
        <v>4.2217549999999998E-18</v>
      </c>
      <c r="AN125" s="106">
        <v>1.3031799598</v>
      </c>
      <c r="AO125" s="106">
        <v>1.2274791681999999</v>
      </c>
      <c r="AP125" s="106">
        <v>1.3835493517999999</v>
      </c>
      <c r="AQ125" s="106">
        <v>1.21805334E-2</v>
      </c>
      <c r="AR125" s="106">
        <v>0.9269755677</v>
      </c>
      <c r="AS125" s="106">
        <v>0.87361696249999998</v>
      </c>
      <c r="AT125" s="106">
        <v>0.9835931993</v>
      </c>
      <c r="AU125" s="104">
        <v>1</v>
      </c>
      <c r="AV125" s="104">
        <v>2</v>
      </c>
      <c r="AW125" s="104">
        <v>3</v>
      </c>
      <c r="AX125" s="104" t="s">
        <v>226</v>
      </c>
      <c r="AY125" s="104" t="s">
        <v>227</v>
      </c>
      <c r="AZ125" s="104" t="s">
        <v>28</v>
      </c>
      <c r="BA125" s="104" t="s">
        <v>28</v>
      </c>
      <c r="BB125" s="104" t="s">
        <v>28</v>
      </c>
      <c r="BC125" s="110" t="s">
        <v>424</v>
      </c>
      <c r="BD125" s="111">
        <v>114621.49827</v>
      </c>
      <c r="BE125" s="111">
        <v>133220.11986000001</v>
      </c>
      <c r="BF125" s="111">
        <v>77545.362559000001</v>
      </c>
      <c r="BQ125" s="52"/>
      <c r="CC125" s="4"/>
      <c r="CO125" s="4"/>
    </row>
    <row r="126" spans="1:93" s="3" customFormat="1" x14ac:dyDescent="0.3">
      <c r="A126" s="10" t="s">
        <v>233</v>
      </c>
      <c r="B126" s="3" t="s">
        <v>49</v>
      </c>
      <c r="C126" s="114">
        <v>3144536.3505000002</v>
      </c>
      <c r="D126" s="117">
        <v>59197</v>
      </c>
      <c r="E126" s="113">
        <v>0.55077274460000003</v>
      </c>
      <c r="F126" s="112">
        <v>0.52140812849999996</v>
      </c>
      <c r="G126" s="112">
        <v>0.58179111449999998</v>
      </c>
      <c r="H126" s="112">
        <v>0.29721098140000002</v>
      </c>
      <c r="I126" s="115">
        <v>0.53119859970000005</v>
      </c>
      <c r="J126" s="112">
        <v>0.53061180419999998</v>
      </c>
      <c r="K126" s="112">
        <v>0.53178604399999996</v>
      </c>
      <c r="L126" s="112">
        <v>1.0295690967</v>
      </c>
      <c r="M126" s="112">
        <v>0.97467730770000005</v>
      </c>
      <c r="N126" s="112">
        <v>1.0875522765000001</v>
      </c>
      <c r="O126" s="117">
        <v>3740373.8777000001</v>
      </c>
      <c r="P126" s="117">
        <v>73310</v>
      </c>
      <c r="Q126" s="113">
        <v>0.53960268550000001</v>
      </c>
      <c r="R126" s="112">
        <v>0.51082654400000005</v>
      </c>
      <c r="S126" s="112">
        <v>0.56999985919999996</v>
      </c>
      <c r="T126" s="112">
        <v>0.14647327299999999</v>
      </c>
      <c r="U126" s="115">
        <v>0.51021332389999996</v>
      </c>
      <c r="V126" s="112">
        <v>0.50969652409999999</v>
      </c>
      <c r="W126" s="112">
        <v>0.51073064769999998</v>
      </c>
      <c r="X126" s="112">
        <v>1.0414381160999999</v>
      </c>
      <c r="Y126" s="112">
        <v>0.98589990000000005</v>
      </c>
      <c r="Z126" s="112">
        <v>1.1001049394</v>
      </c>
      <c r="AA126" s="117">
        <v>4402634.9963999996</v>
      </c>
      <c r="AB126" s="117">
        <v>77566</v>
      </c>
      <c r="AC126" s="113">
        <v>0.57764144529999994</v>
      </c>
      <c r="AD126" s="112">
        <v>0.54685622479999996</v>
      </c>
      <c r="AE126" s="112">
        <v>0.61015971700000005</v>
      </c>
      <c r="AF126" s="112">
        <v>0.22137535189999999</v>
      </c>
      <c r="AG126" s="115">
        <v>0.56759856080000004</v>
      </c>
      <c r="AH126" s="112">
        <v>0.56706861649999996</v>
      </c>
      <c r="AI126" s="112">
        <v>0.56812900030000002</v>
      </c>
      <c r="AJ126" s="112">
        <v>1.0347615352999999</v>
      </c>
      <c r="AK126" s="112">
        <v>0.97961424230000005</v>
      </c>
      <c r="AL126" s="112">
        <v>1.0930133401</v>
      </c>
      <c r="AM126" s="112">
        <v>1.4919260199999999E-2</v>
      </c>
      <c r="AN126" s="112">
        <v>1.0704940151</v>
      </c>
      <c r="AO126" s="112">
        <v>1.0133628225</v>
      </c>
      <c r="AP126" s="112">
        <v>1.1308461401000001</v>
      </c>
      <c r="AQ126" s="112">
        <v>0.46419818289999998</v>
      </c>
      <c r="AR126" s="112">
        <v>0.97971929589999995</v>
      </c>
      <c r="AS126" s="112">
        <v>0.92741553919999997</v>
      </c>
      <c r="AT126" s="112">
        <v>1.0349728445999999</v>
      </c>
      <c r="AU126" s="114" t="s">
        <v>28</v>
      </c>
      <c r="AV126" s="114" t="s">
        <v>28</v>
      </c>
      <c r="AW126" s="114" t="s">
        <v>28</v>
      </c>
      <c r="AX126" s="114" t="s">
        <v>28</v>
      </c>
      <c r="AY126" s="114" t="s">
        <v>227</v>
      </c>
      <c r="AZ126" s="114" t="s">
        <v>28</v>
      </c>
      <c r="BA126" s="114" t="s">
        <v>28</v>
      </c>
      <c r="BB126" s="114" t="s">
        <v>28</v>
      </c>
      <c r="BC126" s="108" t="s">
        <v>431</v>
      </c>
      <c r="BD126" s="109">
        <v>3144536.3505000002</v>
      </c>
      <c r="BE126" s="109">
        <v>3740373.8777000001</v>
      </c>
      <c r="BF126" s="109">
        <v>4402634.9963999996</v>
      </c>
      <c r="BG126" s="43"/>
      <c r="BH126" s="43"/>
      <c r="BI126" s="43"/>
      <c r="BJ126" s="43"/>
      <c r="BK126" s="43"/>
      <c r="BL126" s="43"/>
      <c r="BM126" s="43"/>
      <c r="BN126" s="43"/>
      <c r="BO126" s="43"/>
      <c r="BP126" s="43"/>
      <c r="BQ126" s="53"/>
      <c r="BR126" s="43"/>
      <c r="BS126" s="43"/>
      <c r="BT126" s="43"/>
      <c r="BU126" s="43"/>
      <c r="BV126" s="43"/>
      <c r="BW126" s="43"/>
      <c r="CC126" s="25"/>
      <c r="CO126" s="25"/>
    </row>
    <row r="127" spans="1:93" x14ac:dyDescent="0.3">
      <c r="A127" s="10"/>
      <c r="B127" t="s">
        <v>50</v>
      </c>
      <c r="C127" s="104">
        <v>1577245.4802999999</v>
      </c>
      <c r="D127" s="118">
        <v>28657</v>
      </c>
      <c r="E127" s="116">
        <v>0.54785460399999997</v>
      </c>
      <c r="F127" s="106">
        <v>0.51857576000000005</v>
      </c>
      <c r="G127" s="106">
        <v>0.57878653469999997</v>
      </c>
      <c r="H127" s="106">
        <v>0.3951549258</v>
      </c>
      <c r="I127" s="107">
        <v>0.55038750749999998</v>
      </c>
      <c r="J127" s="106">
        <v>0.54952922910000002</v>
      </c>
      <c r="K127" s="106">
        <v>0.55124712639999995</v>
      </c>
      <c r="L127" s="106">
        <v>1.0241141655999999</v>
      </c>
      <c r="M127" s="106">
        <v>0.96938271200000004</v>
      </c>
      <c r="N127" s="106">
        <v>1.0819357630999999</v>
      </c>
      <c r="O127" s="118">
        <v>1618511.0285</v>
      </c>
      <c r="P127" s="118">
        <v>30141</v>
      </c>
      <c r="Q127" s="116">
        <v>0.52841957640000004</v>
      </c>
      <c r="R127" s="106">
        <v>0.50023179650000005</v>
      </c>
      <c r="S127" s="106">
        <v>0.5581957219</v>
      </c>
      <c r="T127" s="106">
        <v>0.48210953880000001</v>
      </c>
      <c r="U127" s="107">
        <v>0.53697987079999998</v>
      </c>
      <c r="V127" s="106">
        <v>0.53615323579999996</v>
      </c>
      <c r="W127" s="106">
        <v>0.53780778019999997</v>
      </c>
      <c r="X127" s="106">
        <v>1.0198546133999999</v>
      </c>
      <c r="Y127" s="106">
        <v>0.96545194050000005</v>
      </c>
      <c r="Z127" s="106">
        <v>1.0773228463</v>
      </c>
      <c r="AA127" s="118">
        <v>1760976.2471</v>
      </c>
      <c r="AB127" s="118">
        <v>31434</v>
      </c>
      <c r="AC127" s="116">
        <v>0.54961104540000005</v>
      </c>
      <c r="AD127" s="106">
        <v>0.52031206119999995</v>
      </c>
      <c r="AE127" s="106">
        <v>0.58055986739999998</v>
      </c>
      <c r="AF127" s="106">
        <v>0.57745310230000002</v>
      </c>
      <c r="AG127" s="107">
        <v>0.56021385990000006</v>
      </c>
      <c r="AH127" s="106">
        <v>0.55938705219999996</v>
      </c>
      <c r="AI127" s="106">
        <v>0.56104188960000001</v>
      </c>
      <c r="AJ127" s="106">
        <v>0.98454910699999998</v>
      </c>
      <c r="AK127" s="106">
        <v>0.93206419250000005</v>
      </c>
      <c r="AL127" s="106">
        <v>1.0399894684</v>
      </c>
      <c r="AM127" s="106">
        <v>0.16020573909999999</v>
      </c>
      <c r="AN127" s="106">
        <v>1.0401034896000001</v>
      </c>
      <c r="AO127" s="106">
        <v>0.98456496500000001</v>
      </c>
      <c r="AP127" s="106">
        <v>1.0987748981000001</v>
      </c>
      <c r="AQ127" s="106">
        <v>0.1981666822</v>
      </c>
      <c r="AR127" s="106">
        <v>0.96452520900000005</v>
      </c>
      <c r="AS127" s="106">
        <v>0.91289532790000005</v>
      </c>
      <c r="AT127" s="106">
        <v>1.0190750796000001</v>
      </c>
      <c r="AU127" s="104" t="s">
        <v>28</v>
      </c>
      <c r="AV127" s="104" t="s">
        <v>28</v>
      </c>
      <c r="AW127" s="104" t="s">
        <v>28</v>
      </c>
      <c r="AX127" s="104" t="s">
        <v>28</v>
      </c>
      <c r="AY127" s="104" t="s">
        <v>28</v>
      </c>
      <c r="AZ127" s="104" t="s">
        <v>28</v>
      </c>
      <c r="BA127" s="104" t="s">
        <v>28</v>
      </c>
      <c r="BB127" s="104" t="s">
        <v>28</v>
      </c>
      <c r="BC127" s="110" t="s">
        <v>28</v>
      </c>
      <c r="BD127" s="111">
        <v>1577245.4802999999</v>
      </c>
      <c r="BE127" s="111">
        <v>1618511.0285</v>
      </c>
      <c r="BF127" s="111">
        <v>1760976.2471</v>
      </c>
      <c r="BQ127" s="52"/>
    </row>
    <row r="128" spans="1:93" x14ac:dyDescent="0.3">
      <c r="A128" s="10"/>
      <c r="B128" t="s">
        <v>52</v>
      </c>
      <c r="C128" s="104">
        <v>2364471.733</v>
      </c>
      <c r="D128" s="118">
        <v>45778</v>
      </c>
      <c r="E128" s="116">
        <v>0.53359271139999997</v>
      </c>
      <c r="F128" s="106">
        <v>0.50509253730000003</v>
      </c>
      <c r="G128" s="106">
        <v>0.56370102629999996</v>
      </c>
      <c r="H128" s="106">
        <v>0.92747786440000002</v>
      </c>
      <c r="I128" s="107">
        <v>0.51650830810000004</v>
      </c>
      <c r="J128" s="106">
        <v>0.5158503753</v>
      </c>
      <c r="K128" s="106">
        <v>0.51716708020000002</v>
      </c>
      <c r="L128" s="106">
        <v>0.99745416119999997</v>
      </c>
      <c r="M128" s="106">
        <v>0.94417828869999998</v>
      </c>
      <c r="N128" s="106">
        <v>1.0537361593000001</v>
      </c>
      <c r="O128" s="118">
        <v>2607795.9405999999</v>
      </c>
      <c r="P128" s="118">
        <v>51322</v>
      </c>
      <c r="Q128" s="116">
        <v>0.51891366260000005</v>
      </c>
      <c r="R128" s="106">
        <v>0.49122824859999997</v>
      </c>
      <c r="S128" s="106">
        <v>0.54815941469999996</v>
      </c>
      <c r="T128" s="106">
        <v>0.9570387118</v>
      </c>
      <c r="U128" s="107">
        <v>0.5081243795</v>
      </c>
      <c r="V128" s="106">
        <v>0.50750804319999998</v>
      </c>
      <c r="W128" s="106">
        <v>0.50874146440000001</v>
      </c>
      <c r="X128" s="106">
        <v>1.0015081128000001</v>
      </c>
      <c r="Y128" s="106">
        <v>0.9480750107</v>
      </c>
      <c r="Z128" s="106">
        <v>1.0579526818</v>
      </c>
      <c r="AA128" s="118">
        <v>3091997.8097999999</v>
      </c>
      <c r="AB128" s="118">
        <v>53143</v>
      </c>
      <c r="AC128" s="116">
        <v>0.58169174670000001</v>
      </c>
      <c r="AD128" s="106">
        <v>0.55066550879999998</v>
      </c>
      <c r="AE128" s="106">
        <v>0.61446610099999999</v>
      </c>
      <c r="AF128" s="106">
        <v>0.14109998000000001</v>
      </c>
      <c r="AG128" s="107">
        <v>0.58182598080000003</v>
      </c>
      <c r="AH128" s="106">
        <v>0.58117782470000001</v>
      </c>
      <c r="AI128" s="106">
        <v>0.58247485970000001</v>
      </c>
      <c r="AJ128" s="106">
        <v>1.0420170674</v>
      </c>
      <c r="AK128" s="106">
        <v>0.98643802650000001</v>
      </c>
      <c r="AL128" s="106">
        <v>1.1007276074000001</v>
      </c>
      <c r="AM128" s="106">
        <v>4.58393E-5</v>
      </c>
      <c r="AN128" s="106">
        <v>1.1209798249</v>
      </c>
      <c r="AO128" s="106">
        <v>1.0610791932000001</v>
      </c>
      <c r="AP128" s="106">
        <v>1.1842620004</v>
      </c>
      <c r="AQ128" s="106">
        <v>0.32011620559999998</v>
      </c>
      <c r="AR128" s="106">
        <v>0.97249016239999997</v>
      </c>
      <c r="AS128" s="106">
        <v>0.92045511459999996</v>
      </c>
      <c r="AT128" s="106">
        <v>1.0274668487</v>
      </c>
      <c r="AU128" s="104" t="s">
        <v>28</v>
      </c>
      <c r="AV128" s="104" t="s">
        <v>28</v>
      </c>
      <c r="AW128" s="104" t="s">
        <v>28</v>
      </c>
      <c r="AX128" s="104" t="s">
        <v>28</v>
      </c>
      <c r="AY128" s="104" t="s">
        <v>227</v>
      </c>
      <c r="AZ128" s="104" t="s">
        <v>28</v>
      </c>
      <c r="BA128" s="104" t="s">
        <v>28</v>
      </c>
      <c r="BB128" s="104" t="s">
        <v>28</v>
      </c>
      <c r="BC128" s="110" t="s">
        <v>431</v>
      </c>
      <c r="BD128" s="111">
        <v>2364471.733</v>
      </c>
      <c r="BE128" s="111">
        <v>2607795.9405999999</v>
      </c>
      <c r="BF128" s="111">
        <v>3091997.8097999999</v>
      </c>
      <c r="BQ128" s="52"/>
    </row>
    <row r="129" spans="1:104" x14ac:dyDescent="0.3">
      <c r="A129" s="10"/>
      <c r="B129" t="s">
        <v>51</v>
      </c>
      <c r="C129" s="104">
        <v>3008335.1271000002</v>
      </c>
      <c r="D129" s="118">
        <v>54439</v>
      </c>
      <c r="E129" s="116">
        <v>0.56848503780000004</v>
      </c>
      <c r="F129" s="106">
        <v>0.5381068336</v>
      </c>
      <c r="G129" s="106">
        <v>0.60057820880000001</v>
      </c>
      <c r="H129" s="106">
        <v>3.0033838699999999E-2</v>
      </c>
      <c r="I129" s="107">
        <v>0.55260661050000004</v>
      </c>
      <c r="J129" s="106">
        <v>0.55198250839999996</v>
      </c>
      <c r="K129" s="106">
        <v>0.55323141840000001</v>
      </c>
      <c r="L129" s="106">
        <v>1.0626789954</v>
      </c>
      <c r="M129" s="106">
        <v>1.0058924885</v>
      </c>
      <c r="N129" s="106">
        <v>1.1226713195</v>
      </c>
      <c r="O129" s="118">
        <v>3121106.9737999998</v>
      </c>
      <c r="P129" s="118">
        <v>59530</v>
      </c>
      <c r="Q129" s="116">
        <v>0.53076777559999999</v>
      </c>
      <c r="R129" s="106">
        <v>0.50247465989999995</v>
      </c>
      <c r="S129" s="106">
        <v>0.56065400730000003</v>
      </c>
      <c r="T129" s="106">
        <v>0.38865086809999999</v>
      </c>
      <c r="U129" s="107">
        <v>0.52429144530000005</v>
      </c>
      <c r="V129" s="106">
        <v>0.52371011140000001</v>
      </c>
      <c r="W129" s="106">
        <v>0.52487342449999996</v>
      </c>
      <c r="X129" s="106">
        <v>1.0243866592999999</v>
      </c>
      <c r="Y129" s="106">
        <v>0.9697806873</v>
      </c>
      <c r="Z129" s="106">
        <v>1.0820673597999999</v>
      </c>
      <c r="AA129" s="118">
        <v>3430161.3601000002</v>
      </c>
      <c r="AB129" s="118">
        <v>58409</v>
      </c>
      <c r="AC129" s="116">
        <v>0.58225439739999996</v>
      </c>
      <c r="AD129" s="106">
        <v>0.55123063699999997</v>
      </c>
      <c r="AE129" s="106">
        <v>0.61502420310000006</v>
      </c>
      <c r="AF129" s="106">
        <v>0.13158048920000001</v>
      </c>
      <c r="AG129" s="107">
        <v>0.58726589399999995</v>
      </c>
      <c r="AH129" s="106">
        <v>0.58664474489999996</v>
      </c>
      <c r="AI129" s="106">
        <v>0.58788770069999996</v>
      </c>
      <c r="AJ129" s="106">
        <v>1.0430249751</v>
      </c>
      <c r="AK129" s="106">
        <v>0.98745037219999998</v>
      </c>
      <c r="AL129" s="106">
        <v>1.1017273671000001</v>
      </c>
      <c r="AM129" s="106">
        <v>9.3047560000000004E-4</v>
      </c>
      <c r="AN129" s="106">
        <v>1.0970040459999999</v>
      </c>
      <c r="AO129" s="106">
        <v>1.0384962448999999</v>
      </c>
      <c r="AP129" s="106">
        <v>1.1588081160000001</v>
      </c>
      <c r="AQ129" s="106">
        <v>1.43745186E-2</v>
      </c>
      <c r="AR129" s="106">
        <v>0.93365302569999997</v>
      </c>
      <c r="AS129" s="106">
        <v>0.88371572109999996</v>
      </c>
      <c r="AT129" s="106">
        <v>0.98641220419999998</v>
      </c>
      <c r="AU129" s="104" t="s">
        <v>28</v>
      </c>
      <c r="AV129" s="104" t="s">
        <v>28</v>
      </c>
      <c r="AW129" s="104" t="s">
        <v>28</v>
      </c>
      <c r="AX129" s="104" t="s">
        <v>226</v>
      </c>
      <c r="AY129" s="104" t="s">
        <v>227</v>
      </c>
      <c r="AZ129" s="104" t="s">
        <v>28</v>
      </c>
      <c r="BA129" s="104" t="s">
        <v>28</v>
      </c>
      <c r="BB129" s="104" t="s">
        <v>28</v>
      </c>
      <c r="BC129" s="110" t="s">
        <v>429</v>
      </c>
      <c r="BD129" s="111">
        <v>3008335.1271000002</v>
      </c>
      <c r="BE129" s="111">
        <v>3121106.9737999998</v>
      </c>
      <c r="BF129" s="111">
        <v>3430161.3601000002</v>
      </c>
      <c r="BQ129" s="52"/>
    </row>
    <row r="130" spans="1:104" x14ac:dyDescent="0.3">
      <c r="A130" s="10"/>
      <c r="B130" t="s">
        <v>53</v>
      </c>
      <c r="C130" s="104">
        <v>1561858.3422000001</v>
      </c>
      <c r="D130" s="118">
        <v>27395</v>
      </c>
      <c r="E130" s="116">
        <v>0.58936881939999997</v>
      </c>
      <c r="F130" s="106">
        <v>0.55773127769999997</v>
      </c>
      <c r="G130" s="106">
        <v>0.62280101399999999</v>
      </c>
      <c r="H130" s="106">
        <v>5.793606E-4</v>
      </c>
      <c r="I130" s="107">
        <v>0.5701253302</v>
      </c>
      <c r="J130" s="106">
        <v>0.56923190729999995</v>
      </c>
      <c r="K130" s="106">
        <v>0.57102015539999995</v>
      </c>
      <c r="L130" s="106">
        <v>1.1017174125</v>
      </c>
      <c r="M130" s="106">
        <v>1.0425768040000001</v>
      </c>
      <c r="N130" s="106">
        <v>1.1642127969</v>
      </c>
      <c r="O130" s="118">
        <v>1623475.4117999999</v>
      </c>
      <c r="P130" s="118">
        <v>31115</v>
      </c>
      <c r="Q130" s="116">
        <v>0.54057414130000003</v>
      </c>
      <c r="R130" s="106">
        <v>0.51169506040000001</v>
      </c>
      <c r="S130" s="106">
        <v>0.57108310179999999</v>
      </c>
      <c r="T130" s="106">
        <v>0.1301094907</v>
      </c>
      <c r="U130" s="107">
        <v>0.5217661616</v>
      </c>
      <c r="V130" s="106">
        <v>0.52096417490000002</v>
      </c>
      <c r="W130" s="106">
        <v>0.52256938289999999</v>
      </c>
      <c r="X130" s="106">
        <v>1.0433130347999999</v>
      </c>
      <c r="Y130" s="106">
        <v>0.98757614459999998</v>
      </c>
      <c r="Z130" s="106">
        <v>1.1021956074000001</v>
      </c>
      <c r="AA130" s="118">
        <v>1882197.6739000001</v>
      </c>
      <c r="AB130" s="118">
        <v>32732</v>
      </c>
      <c r="AC130" s="116">
        <v>0.5817695745</v>
      </c>
      <c r="AD130" s="106">
        <v>0.5505810525</v>
      </c>
      <c r="AE130" s="106">
        <v>0.61472481899999998</v>
      </c>
      <c r="AF130" s="106">
        <v>0.1418881703</v>
      </c>
      <c r="AG130" s="107">
        <v>0.57503289560000004</v>
      </c>
      <c r="AH130" s="106">
        <v>0.57421198100000004</v>
      </c>
      <c r="AI130" s="106">
        <v>0.5758549838</v>
      </c>
      <c r="AJ130" s="106">
        <v>1.0421564848</v>
      </c>
      <c r="AK130" s="106">
        <v>0.98628673519999999</v>
      </c>
      <c r="AL130" s="106">
        <v>1.1011910633999999</v>
      </c>
      <c r="AM130" s="106">
        <v>9.2138016E-3</v>
      </c>
      <c r="AN130" s="106">
        <v>1.0762068143000001</v>
      </c>
      <c r="AO130" s="106">
        <v>1.0183306063999999</v>
      </c>
      <c r="AP130" s="106">
        <v>1.1373723816000001</v>
      </c>
      <c r="AQ130" s="106">
        <v>2.2116555E-3</v>
      </c>
      <c r="AR130" s="106">
        <v>0.91720858579999998</v>
      </c>
      <c r="AS130" s="106">
        <v>0.86782137500000001</v>
      </c>
      <c r="AT130" s="106">
        <v>0.96940639399999995</v>
      </c>
      <c r="AU130" s="104">
        <v>1</v>
      </c>
      <c r="AV130" s="104" t="s">
        <v>28</v>
      </c>
      <c r="AW130" s="104" t="s">
        <v>28</v>
      </c>
      <c r="AX130" s="104" t="s">
        <v>226</v>
      </c>
      <c r="AY130" s="104" t="s">
        <v>227</v>
      </c>
      <c r="AZ130" s="104" t="s">
        <v>28</v>
      </c>
      <c r="BA130" s="104" t="s">
        <v>28</v>
      </c>
      <c r="BB130" s="104" t="s">
        <v>28</v>
      </c>
      <c r="BC130" s="110" t="s">
        <v>433</v>
      </c>
      <c r="BD130" s="111">
        <v>1561858.3422000001</v>
      </c>
      <c r="BE130" s="111">
        <v>1623475.4117999999</v>
      </c>
      <c r="BF130" s="111">
        <v>1882197.6739000001</v>
      </c>
    </row>
    <row r="131" spans="1:104" x14ac:dyDescent="0.3">
      <c r="A131" s="10"/>
      <c r="B131" t="s">
        <v>57</v>
      </c>
      <c r="C131" s="104">
        <v>3121010.5466999998</v>
      </c>
      <c r="D131" s="118">
        <v>50625</v>
      </c>
      <c r="E131" s="116">
        <v>0.61830645529999995</v>
      </c>
      <c r="F131" s="106">
        <v>0.58532424770000002</v>
      </c>
      <c r="G131" s="106">
        <v>0.6531471646</v>
      </c>
      <c r="H131" s="106">
        <v>2.2519179E-7</v>
      </c>
      <c r="I131" s="107">
        <v>0.61649591049999997</v>
      </c>
      <c r="J131" s="106">
        <v>0.6158123298</v>
      </c>
      <c r="K131" s="106">
        <v>0.61718024999999999</v>
      </c>
      <c r="L131" s="106">
        <v>1.1558110399999999</v>
      </c>
      <c r="M131" s="106">
        <v>1.0941568239999999</v>
      </c>
      <c r="N131" s="106">
        <v>1.2209393853999999</v>
      </c>
      <c r="O131" s="118">
        <v>3335035.6779</v>
      </c>
      <c r="P131" s="118">
        <v>60362</v>
      </c>
      <c r="Q131" s="116">
        <v>0.56494064779999997</v>
      </c>
      <c r="R131" s="106">
        <v>0.53483068079999996</v>
      </c>
      <c r="S131" s="106">
        <v>0.59674574960000004</v>
      </c>
      <c r="T131" s="106">
        <v>1.9677696000000001E-3</v>
      </c>
      <c r="U131" s="107">
        <v>0.55250582780000002</v>
      </c>
      <c r="V131" s="106">
        <v>0.5519131732</v>
      </c>
      <c r="W131" s="106">
        <v>0.55309911889999996</v>
      </c>
      <c r="X131" s="106">
        <v>1.0903406150999999</v>
      </c>
      <c r="Y131" s="106">
        <v>1.0322281035</v>
      </c>
      <c r="Z131" s="106">
        <v>1.1517247524000001</v>
      </c>
      <c r="AA131" s="118">
        <v>3768917.1102</v>
      </c>
      <c r="AB131" s="118">
        <v>65155</v>
      </c>
      <c r="AC131" s="116">
        <v>0.58221533749999999</v>
      </c>
      <c r="AD131" s="106">
        <v>0.55118928970000003</v>
      </c>
      <c r="AE131" s="106">
        <v>0.61498781920000001</v>
      </c>
      <c r="AF131" s="106">
        <v>0.1322522891</v>
      </c>
      <c r="AG131" s="107">
        <v>0.57845401119999995</v>
      </c>
      <c r="AH131" s="106">
        <v>0.57787031160000002</v>
      </c>
      <c r="AI131" s="106">
        <v>0.57903830050000005</v>
      </c>
      <c r="AJ131" s="106">
        <v>1.042955005</v>
      </c>
      <c r="AK131" s="106">
        <v>0.98737630460000003</v>
      </c>
      <c r="AL131" s="106">
        <v>1.1016621903999999</v>
      </c>
      <c r="AM131" s="106">
        <v>0.28141982850000002</v>
      </c>
      <c r="AN131" s="106">
        <v>1.0305778842</v>
      </c>
      <c r="AO131" s="106">
        <v>0.97561587110000003</v>
      </c>
      <c r="AP131" s="106">
        <v>1.0886362213</v>
      </c>
      <c r="AQ131" s="106">
        <v>1.2603035999999999E-3</v>
      </c>
      <c r="AR131" s="106">
        <v>0.91369036010000004</v>
      </c>
      <c r="AS131" s="106">
        <v>0.86491624580000004</v>
      </c>
      <c r="AT131" s="106">
        <v>0.96521493049999996</v>
      </c>
      <c r="AU131" s="104">
        <v>1</v>
      </c>
      <c r="AV131" s="104">
        <v>2</v>
      </c>
      <c r="AW131" s="104" t="s">
        <v>28</v>
      </c>
      <c r="AX131" s="104" t="s">
        <v>226</v>
      </c>
      <c r="AY131" s="104" t="s">
        <v>28</v>
      </c>
      <c r="AZ131" s="104" t="s">
        <v>28</v>
      </c>
      <c r="BA131" s="104" t="s">
        <v>28</v>
      </c>
      <c r="BB131" s="104" t="s">
        <v>28</v>
      </c>
      <c r="BC131" s="110" t="s">
        <v>438</v>
      </c>
      <c r="BD131" s="111">
        <v>3121010.5466999998</v>
      </c>
      <c r="BE131" s="111">
        <v>3335035.6779</v>
      </c>
      <c r="BF131" s="111">
        <v>3768917.1102</v>
      </c>
      <c r="BQ131" s="52"/>
    </row>
    <row r="132" spans="1:104" x14ac:dyDescent="0.3">
      <c r="A132" s="10"/>
      <c r="B132" t="s">
        <v>54</v>
      </c>
      <c r="C132" s="104">
        <v>2401806.8716000002</v>
      </c>
      <c r="D132" s="118">
        <v>44176</v>
      </c>
      <c r="E132" s="116">
        <v>0.55442312729999998</v>
      </c>
      <c r="F132" s="106">
        <v>0.52485946409999995</v>
      </c>
      <c r="G132" s="106">
        <v>0.58565201759999996</v>
      </c>
      <c r="H132" s="106">
        <v>0.201056554</v>
      </c>
      <c r="I132" s="107">
        <v>0.54369043640000003</v>
      </c>
      <c r="J132" s="106">
        <v>0.54300327910000001</v>
      </c>
      <c r="K132" s="106">
        <v>0.54437846320000005</v>
      </c>
      <c r="L132" s="106">
        <v>1.0363928209</v>
      </c>
      <c r="M132" s="106">
        <v>0.98112894949999996</v>
      </c>
      <c r="N132" s="106">
        <v>1.0947695302</v>
      </c>
      <c r="O132" s="118">
        <v>2489611.2093000002</v>
      </c>
      <c r="P132" s="118">
        <v>47969</v>
      </c>
      <c r="Q132" s="116">
        <v>0.53191600130000005</v>
      </c>
      <c r="R132" s="106">
        <v>0.50356355019999999</v>
      </c>
      <c r="S132" s="106">
        <v>0.561864798</v>
      </c>
      <c r="T132" s="106">
        <v>0.34750025559999997</v>
      </c>
      <c r="U132" s="107">
        <v>0.51900419210000004</v>
      </c>
      <c r="V132" s="106">
        <v>0.51835989900000001</v>
      </c>
      <c r="W132" s="106">
        <v>0.51964928610000005</v>
      </c>
      <c r="X132" s="106">
        <v>1.0266027454</v>
      </c>
      <c r="Y132" s="106">
        <v>0.97188225549999996</v>
      </c>
      <c r="Z132" s="106">
        <v>1.0844041969</v>
      </c>
      <c r="AA132" s="118">
        <v>2743534.3424</v>
      </c>
      <c r="AB132" s="118">
        <v>48067</v>
      </c>
      <c r="AC132" s="116">
        <v>0.57395293609999998</v>
      </c>
      <c r="AD132" s="106">
        <v>0.54335708579999997</v>
      </c>
      <c r="AE132" s="106">
        <v>0.60627160570000005</v>
      </c>
      <c r="AF132" s="106">
        <v>0.32052047880000001</v>
      </c>
      <c r="AG132" s="107">
        <v>0.57077295080000001</v>
      </c>
      <c r="AH132" s="106">
        <v>0.57009795760000004</v>
      </c>
      <c r="AI132" s="106">
        <v>0.57144874310000005</v>
      </c>
      <c r="AJ132" s="106">
        <v>1.0281541017</v>
      </c>
      <c r="AK132" s="106">
        <v>0.97334603819999999</v>
      </c>
      <c r="AL132" s="106">
        <v>1.0860483481000001</v>
      </c>
      <c r="AM132" s="106">
        <v>6.5504472999999997E-3</v>
      </c>
      <c r="AN132" s="106">
        <v>1.0790292728999999</v>
      </c>
      <c r="AO132" s="106">
        <v>1.0214578619000001</v>
      </c>
      <c r="AP132" s="106">
        <v>1.1398455239</v>
      </c>
      <c r="AQ132" s="106">
        <v>0.1386039087</v>
      </c>
      <c r="AR132" s="106">
        <v>0.95940442429999995</v>
      </c>
      <c r="AS132" s="106">
        <v>0.90820281889999999</v>
      </c>
      <c r="AT132" s="106">
        <v>1.0134926145000001</v>
      </c>
      <c r="AU132" s="104" t="s">
        <v>28</v>
      </c>
      <c r="AV132" s="104" t="s">
        <v>28</v>
      </c>
      <c r="AW132" s="104" t="s">
        <v>28</v>
      </c>
      <c r="AX132" s="104" t="s">
        <v>28</v>
      </c>
      <c r="AY132" s="104" t="s">
        <v>227</v>
      </c>
      <c r="AZ132" s="104" t="s">
        <v>28</v>
      </c>
      <c r="BA132" s="104" t="s">
        <v>28</v>
      </c>
      <c r="BB132" s="104" t="s">
        <v>28</v>
      </c>
      <c r="BC132" s="110" t="s">
        <v>431</v>
      </c>
      <c r="BD132" s="111">
        <v>2401806.8716000002</v>
      </c>
      <c r="BE132" s="111">
        <v>2489611.2093000002</v>
      </c>
      <c r="BF132" s="111">
        <v>2743534.3424</v>
      </c>
      <c r="BQ132" s="52"/>
      <c r="CC132" s="4"/>
    </row>
    <row r="133" spans="1:104" x14ac:dyDescent="0.3">
      <c r="A133" s="10"/>
      <c r="B133" t="s">
        <v>55</v>
      </c>
      <c r="C133" s="104">
        <v>4231662.7106999997</v>
      </c>
      <c r="D133" s="118">
        <v>72513</v>
      </c>
      <c r="E133" s="116">
        <v>0.58426013730000004</v>
      </c>
      <c r="F133" s="106">
        <v>0.55310144419999996</v>
      </c>
      <c r="G133" s="106">
        <v>0.61717413990000003</v>
      </c>
      <c r="H133" s="106">
        <v>1.6160969999999999E-3</v>
      </c>
      <c r="I133" s="107">
        <v>0.58357297460000002</v>
      </c>
      <c r="J133" s="106">
        <v>0.58301722280000001</v>
      </c>
      <c r="K133" s="106">
        <v>0.58412925609999999</v>
      </c>
      <c r="L133" s="106">
        <v>1.092167664</v>
      </c>
      <c r="M133" s="106">
        <v>1.0339221755000001</v>
      </c>
      <c r="N133" s="106">
        <v>1.1536943829999999</v>
      </c>
      <c r="O133" s="118">
        <v>4450404.0769999996</v>
      </c>
      <c r="P133" s="118">
        <v>80085</v>
      </c>
      <c r="Q133" s="116">
        <v>0.56262894760000004</v>
      </c>
      <c r="R133" s="106">
        <v>0.53263508969999995</v>
      </c>
      <c r="S133" s="106">
        <v>0.59431182579999997</v>
      </c>
      <c r="T133" s="106">
        <v>3.2024454000000001E-3</v>
      </c>
      <c r="U133" s="107">
        <v>0.55571006769999998</v>
      </c>
      <c r="V133" s="106">
        <v>0.55519401400000001</v>
      </c>
      <c r="W133" s="106">
        <v>0.5562266011</v>
      </c>
      <c r="X133" s="106">
        <v>1.0858790125</v>
      </c>
      <c r="Y133" s="106">
        <v>1.0279905925999999</v>
      </c>
      <c r="Z133" s="106">
        <v>1.1470272572</v>
      </c>
      <c r="AA133" s="118">
        <v>4712308.1171000004</v>
      </c>
      <c r="AB133" s="118">
        <v>81459</v>
      </c>
      <c r="AC133" s="116">
        <v>0.57924456300000005</v>
      </c>
      <c r="AD133" s="106">
        <v>0.54838044180000001</v>
      </c>
      <c r="AE133" s="106">
        <v>0.61184578840000003</v>
      </c>
      <c r="AF133" s="106">
        <v>0.18605212530000001</v>
      </c>
      <c r="AG133" s="107">
        <v>0.57848833369999997</v>
      </c>
      <c r="AH133" s="106">
        <v>0.57796626240000004</v>
      </c>
      <c r="AI133" s="106">
        <v>0.57901087650000005</v>
      </c>
      <c r="AJ133" s="106">
        <v>1.0376332899</v>
      </c>
      <c r="AK133" s="106">
        <v>0.9823446576</v>
      </c>
      <c r="AL133" s="106">
        <v>1.0960336945</v>
      </c>
      <c r="AM133" s="106">
        <v>0.29802675290000002</v>
      </c>
      <c r="AN133" s="106">
        <v>1.0295321019000001</v>
      </c>
      <c r="AO133" s="106">
        <v>0.97461799940000005</v>
      </c>
      <c r="AP133" s="106">
        <v>1.0875402971999999</v>
      </c>
      <c r="AQ133" s="106">
        <v>0.17772209380000001</v>
      </c>
      <c r="AR133" s="106">
        <v>0.96297678320000002</v>
      </c>
      <c r="AS133" s="106">
        <v>0.91157006279999997</v>
      </c>
      <c r="AT133" s="106">
        <v>1.0172825137999999</v>
      </c>
      <c r="AU133" s="104">
        <v>1</v>
      </c>
      <c r="AV133" s="104">
        <v>2</v>
      </c>
      <c r="AW133" s="104" t="s">
        <v>28</v>
      </c>
      <c r="AX133" s="104" t="s">
        <v>28</v>
      </c>
      <c r="AY133" s="104" t="s">
        <v>28</v>
      </c>
      <c r="AZ133" s="104" t="s">
        <v>28</v>
      </c>
      <c r="BA133" s="104" t="s">
        <v>28</v>
      </c>
      <c r="BB133" s="104" t="s">
        <v>28</v>
      </c>
      <c r="BC133" s="110" t="s">
        <v>179</v>
      </c>
      <c r="BD133" s="111">
        <v>4231662.7106999997</v>
      </c>
      <c r="BE133" s="111">
        <v>4450404.0769999996</v>
      </c>
      <c r="BF133" s="111">
        <v>4712308.1171000004</v>
      </c>
    </row>
    <row r="134" spans="1:104" x14ac:dyDescent="0.3">
      <c r="A134" s="10"/>
      <c r="B134" t="s">
        <v>58</v>
      </c>
      <c r="C134" s="104">
        <v>1348002.5556999999</v>
      </c>
      <c r="D134" s="118">
        <v>24249</v>
      </c>
      <c r="E134" s="116">
        <v>0.5777099832</v>
      </c>
      <c r="F134" s="106">
        <v>0.5467166631</v>
      </c>
      <c r="G134" s="106">
        <v>0.61046031190000005</v>
      </c>
      <c r="H134" s="106">
        <v>6.2758309000000003E-3</v>
      </c>
      <c r="I134" s="107">
        <v>0.5559002663</v>
      </c>
      <c r="J134" s="106">
        <v>0.55496263280000002</v>
      </c>
      <c r="K134" s="106">
        <v>0.55683948390000004</v>
      </c>
      <c r="L134" s="106">
        <v>1.0799233467</v>
      </c>
      <c r="M134" s="106">
        <v>1.0219869929000001</v>
      </c>
      <c r="N134" s="106">
        <v>1.1411441072999999</v>
      </c>
      <c r="O134" s="118">
        <v>1375479.3461</v>
      </c>
      <c r="P134" s="118">
        <v>27528</v>
      </c>
      <c r="Q134" s="116">
        <v>0.51689770290000003</v>
      </c>
      <c r="R134" s="106">
        <v>0.48926782460000001</v>
      </c>
      <c r="S134" s="106">
        <v>0.54608789270000002</v>
      </c>
      <c r="T134" s="106">
        <v>0.93217277880000005</v>
      </c>
      <c r="U134" s="107">
        <v>0.49966555730000001</v>
      </c>
      <c r="V134" s="106">
        <v>0.49883122769999999</v>
      </c>
      <c r="W134" s="106">
        <v>0.50050128230000002</v>
      </c>
      <c r="X134" s="106">
        <v>0.99761729229999996</v>
      </c>
      <c r="Y134" s="106">
        <v>0.9442913745</v>
      </c>
      <c r="Z134" s="106">
        <v>1.0539546253000001</v>
      </c>
      <c r="AA134" s="118">
        <v>1506890.4294</v>
      </c>
      <c r="AB134" s="118">
        <v>27179</v>
      </c>
      <c r="AC134" s="116">
        <v>0.56217848290000005</v>
      </c>
      <c r="AD134" s="106">
        <v>0.53216366329999998</v>
      </c>
      <c r="AE134" s="106">
        <v>0.59388618289999995</v>
      </c>
      <c r="AF134" s="106">
        <v>0.80152652849999995</v>
      </c>
      <c r="AG134" s="107">
        <v>0.55443188840000002</v>
      </c>
      <c r="AH134" s="106">
        <v>0.55354736609999999</v>
      </c>
      <c r="AI134" s="106">
        <v>0.55531782409999997</v>
      </c>
      <c r="AJ134" s="106">
        <v>1.0070618630999999</v>
      </c>
      <c r="AK134" s="106">
        <v>0.9532946323</v>
      </c>
      <c r="AL134" s="106">
        <v>1.0638616453</v>
      </c>
      <c r="AM134" s="106">
        <v>2.8050140999999998E-3</v>
      </c>
      <c r="AN134" s="106">
        <v>1.0876010469999999</v>
      </c>
      <c r="AO134" s="106">
        <v>1.0293195849000001</v>
      </c>
      <c r="AP134" s="106">
        <v>1.1491824841</v>
      </c>
      <c r="AQ134" s="106">
        <v>8.1852600000000003E-5</v>
      </c>
      <c r="AR134" s="106">
        <v>0.89473562510000004</v>
      </c>
      <c r="AS134" s="106">
        <v>0.84656145169999997</v>
      </c>
      <c r="AT134" s="106">
        <v>0.9456511836</v>
      </c>
      <c r="AU134" s="104">
        <v>1</v>
      </c>
      <c r="AV134" s="104" t="s">
        <v>28</v>
      </c>
      <c r="AW134" s="104" t="s">
        <v>28</v>
      </c>
      <c r="AX134" s="104" t="s">
        <v>226</v>
      </c>
      <c r="AY134" s="104" t="s">
        <v>227</v>
      </c>
      <c r="AZ134" s="104" t="s">
        <v>28</v>
      </c>
      <c r="BA134" s="104" t="s">
        <v>28</v>
      </c>
      <c r="BB134" s="104" t="s">
        <v>28</v>
      </c>
      <c r="BC134" s="110" t="s">
        <v>433</v>
      </c>
      <c r="BD134" s="111">
        <v>1348002.5556999999</v>
      </c>
      <c r="BE134" s="111">
        <v>1375479.3461</v>
      </c>
      <c r="BF134" s="111">
        <v>1506890.4294</v>
      </c>
    </row>
    <row r="135" spans="1:104" x14ac:dyDescent="0.3">
      <c r="A135" s="10"/>
      <c r="B135" t="s">
        <v>56</v>
      </c>
      <c r="C135" s="104">
        <v>2516726.0987999998</v>
      </c>
      <c r="D135" s="118">
        <v>47956</v>
      </c>
      <c r="E135" s="116">
        <v>0.52230987080000002</v>
      </c>
      <c r="F135" s="106">
        <v>0.49446255900000002</v>
      </c>
      <c r="G135" s="106">
        <v>0.55172549709999996</v>
      </c>
      <c r="H135" s="106">
        <v>0.39215753819999999</v>
      </c>
      <c r="I135" s="107">
        <v>0.52479900300000004</v>
      </c>
      <c r="J135" s="106">
        <v>0.52415103299999999</v>
      </c>
      <c r="K135" s="106">
        <v>0.52544777399999998</v>
      </c>
      <c r="L135" s="106">
        <v>0.97636295039999998</v>
      </c>
      <c r="M135" s="106">
        <v>0.92430748480000002</v>
      </c>
      <c r="N135" s="106">
        <v>1.0313500937</v>
      </c>
      <c r="O135" s="118">
        <v>2619307.4293</v>
      </c>
      <c r="P135" s="118">
        <v>50565</v>
      </c>
      <c r="Q135" s="116">
        <v>0.51609314090000002</v>
      </c>
      <c r="R135" s="106">
        <v>0.48857385380000001</v>
      </c>
      <c r="S135" s="106">
        <v>0.54516247230000003</v>
      </c>
      <c r="T135" s="106">
        <v>0.88783572430000002</v>
      </c>
      <c r="U135" s="107">
        <v>0.51800799549999998</v>
      </c>
      <c r="V135" s="106">
        <v>0.51738105199999995</v>
      </c>
      <c r="W135" s="106">
        <v>0.51863569870000004</v>
      </c>
      <c r="X135" s="106">
        <v>0.99606448010000004</v>
      </c>
      <c r="Y135" s="106">
        <v>0.94295200440000004</v>
      </c>
      <c r="Z135" s="106">
        <v>1.0521685556</v>
      </c>
      <c r="AA135" s="118">
        <v>2845803.3103</v>
      </c>
      <c r="AB135" s="118">
        <v>50134</v>
      </c>
      <c r="AC135" s="116">
        <v>0.56042745120000004</v>
      </c>
      <c r="AD135" s="106">
        <v>0.53056250009999995</v>
      </c>
      <c r="AE135" s="106">
        <v>0.59197347710000003</v>
      </c>
      <c r="AF135" s="106">
        <v>0.88849562230000001</v>
      </c>
      <c r="AG135" s="107">
        <v>0.56763938849999995</v>
      </c>
      <c r="AH135" s="106">
        <v>0.56698026629999998</v>
      </c>
      <c r="AI135" s="106">
        <v>0.56829927690000004</v>
      </c>
      <c r="AJ135" s="106">
        <v>1.0039251415999999</v>
      </c>
      <c r="AK135" s="106">
        <v>0.95042637900000004</v>
      </c>
      <c r="AL135" s="106">
        <v>1.060435308</v>
      </c>
      <c r="AM135" s="106">
        <v>3.2213813999999999E-3</v>
      </c>
      <c r="AN135" s="106">
        <v>1.0859036999</v>
      </c>
      <c r="AO135" s="106">
        <v>1.0279635578999999</v>
      </c>
      <c r="AP135" s="106">
        <v>1.1471095803</v>
      </c>
      <c r="AQ135" s="106">
        <v>0.6687973022</v>
      </c>
      <c r="AR135" s="106">
        <v>0.9880976212</v>
      </c>
      <c r="AS135" s="106">
        <v>0.93535260740000004</v>
      </c>
      <c r="AT135" s="106">
        <v>1.0438169532999999</v>
      </c>
      <c r="AU135" s="104" t="s">
        <v>28</v>
      </c>
      <c r="AV135" s="104" t="s">
        <v>28</v>
      </c>
      <c r="AW135" s="104" t="s">
        <v>28</v>
      </c>
      <c r="AX135" s="104" t="s">
        <v>28</v>
      </c>
      <c r="AY135" s="104" t="s">
        <v>227</v>
      </c>
      <c r="AZ135" s="104" t="s">
        <v>28</v>
      </c>
      <c r="BA135" s="104" t="s">
        <v>28</v>
      </c>
      <c r="BB135" s="104" t="s">
        <v>28</v>
      </c>
      <c r="BC135" s="110" t="s">
        <v>431</v>
      </c>
      <c r="BD135" s="111">
        <v>2516726.0987999998</v>
      </c>
      <c r="BE135" s="111">
        <v>2619307.4293</v>
      </c>
      <c r="BF135" s="111">
        <v>2845803.3103</v>
      </c>
    </row>
    <row r="136" spans="1:104" x14ac:dyDescent="0.3">
      <c r="A136" s="10"/>
      <c r="B136" t="s">
        <v>59</v>
      </c>
      <c r="C136" s="104">
        <v>2857283.2938999999</v>
      </c>
      <c r="D136" s="118">
        <v>54573</v>
      </c>
      <c r="E136" s="116">
        <v>0.56074679819999995</v>
      </c>
      <c r="F136" s="106">
        <v>0.53082727139999997</v>
      </c>
      <c r="G136" s="106">
        <v>0.59235270790000005</v>
      </c>
      <c r="H136" s="106">
        <v>9.2352806400000001E-2</v>
      </c>
      <c r="I136" s="107">
        <v>0.52357086730000002</v>
      </c>
      <c r="J136" s="106">
        <v>0.52296413770000005</v>
      </c>
      <c r="K136" s="106">
        <v>0.52417830070000004</v>
      </c>
      <c r="L136" s="106">
        <v>1.048213769</v>
      </c>
      <c r="M136" s="106">
        <v>0.99228467600000003</v>
      </c>
      <c r="N136" s="106">
        <v>1.1072952471999999</v>
      </c>
      <c r="O136" s="118">
        <v>2994977.1822000002</v>
      </c>
      <c r="P136" s="118">
        <v>58478</v>
      </c>
      <c r="Q136" s="116">
        <v>0.53968560460000004</v>
      </c>
      <c r="R136" s="106">
        <v>0.51088315390000005</v>
      </c>
      <c r="S136" s="106">
        <v>0.57011187320000001</v>
      </c>
      <c r="T136" s="106">
        <v>0.14526587590000001</v>
      </c>
      <c r="U136" s="107">
        <v>0.5121545166</v>
      </c>
      <c r="V136" s="106">
        <v>0.51157481240000002</v>
      </c>
      <c r="W136" s="106">
        <v>0.51273487770000004</v>
      </c>
      <c r="X136" s="106">
        <v>1.0415981509000001</v>
      </c>
      <c r="Y136" s="106">
        <v>0.98600915759999996</v>
      </c>
      <c r="Z136" s="106">
        <v>1.1003211274</v>
      </c>
      <c r="AA136" s="118">
        <v>3091198.3171999999</v>
      </c>
      <c r="AB136" s="118">
        <v>52639</v>
      </c>
      <c r="AC136" s="116">
        <v>0.59163734180000005</v>
      </c>
      <c r="AD136" s="106">
        <v>0.56009616750000002</v>
      </c>
      <c r="AE136" s="106">
        <v>0.62495472110000005</v>
      </c>
      <c r="AF136" s="106">
        <v>3.7621179800000001E-2</v>
      </c>
      <c r="AG136" s="107">
        <v>0.58724487869999997</v>
      </c>
      <c r="AH136" s="106">
        <v>0.58659060139999997</v>
      </c>
      <c r="AI136" s="106">
        <v>0.58789988579999997</v>
      </c>
      <c r="AJ136" s="106">
        <v>1.0598331700000001</v>
      </c>
      <c r="AK136" s="106">
        <v>1.0033316945999999</v>
      </c>
      <c r="AL136" s="106">
        <v>1.1195164611999999</v>
      </c>
      <c r="AM136" s="106">
        <v>1.0352178E-3</v>
      </c>
      <c r="AN136" s="106">
        <v>1.0962629663000001</v>
      </c>
      <c r="AO136" s="106">
        <v>1.0376940648999999</v>
      </c>
      <c r="AP136" s="106">
        <v>1.1581375781000001</v>
      </c>
      <c r="AQ136" s="106">
        <v>0.1721088778</v>
      </c>
      <c r="AR136" s="106">
        <v>0.9624408136</v>
      </c>
      <c r="AS136" s="106">
        <v>0.91098097460000005</v>
      </c>
      <c r="AT136" s="106">
        <v>1.0168075354999999</v>
      </c>
      <c r="AU136" s="104" t="s">
        <v>28</v>
      </c>
      <c r="AV136" s="104" t="s">
        <v>28</v>
      </c>
      <c r="AW136" s="104" t="s">
        <v>28</v>
      </c>
      <c r="AX136" s="104" t="s">
        <v>28</v>
      </c>
      <c r="AY136" s="104" t="s">
        <v>227</v>
      </c>
      <c r="AZ136" s="104" t="s">
        <v>28</v>
      </c>
      <c r="BA136" s="104" t="s">
        <v>28</v>
      </c>
      <c r="BB136" s="104" t="s">
        <v>28</v>
      </c>
      <c r="BC136" s="110" t="s">
        <v>431</v>
      </c>
      <c r="BD136" s="111">
        <v>2857283.2938999999</v>
      </c>
      <c r="BE136" s="111">
        <v>2994977.1822000002</v>
      </c>
      <c r="BF136" s="111">
        <v>3091198.3171999999</v>
      </c>
    </row>
    <row r="137" spans="1:104" x14ac:dyDescent="0.3">
      <c r="A137" s="10"/>
      <c r="B137" t="s">
        <v>60</v>
      </c>
      <c r="C137" s="104">
        <v>1773652.2054000001</v>
      </c>
      <c r="D137" s="118">
        <v>33695</v>
      </c>
      <c r="E137" s="116">
        <v>0.55410956749999996</v>
      </c>
      <c r="F137" s="106">
        <v>0.52454574210000005</v>
      </c>
      <c r="G137" s="106">
        <v>0.58533963410000001</v>
      </c>
      <c r="H137" s="106">
        <v>0.20854575510000001</v>
      </c>
      <c r="I137" s="107">
        <v>0.52638439100000001</v>
      </c>
      <c r="J137" s="106">
        <v>0.52561029049999997</v>
      </c>
      <c r="K137" s="106">
        <v>0.5271596315</v>
      </c>
      <c r="L137" s="106">
        <v>1.0358066779999999</v>
      </c>
      <c r="M137" s="106">
        <v>0.98054250369999996</v>
      </c>
      <c r="N137" s="106">
        <v>1.0941855862000001</v>
      </c>
      <c r="O137" s="118">
        <v>1809566.4908</v>
      </c>
      <c r="P137" s="118">
        <v>36885</v>
      </c>
      <c r="Q137" s="116">
        <v>0.5150864061</v>
      </c>
      <c r="R137" s="106">
        <v>0.4874755469</v>
      </c>
      <c r="S137" s="106">
        <v>0.54426115809999998</v>
      </c>
      <c r="T137" s="106">
        <v>0.83386816340000003</v>
      </c>
      <c r="U137" s="107">
        <v>0.49059685260000002</v>
      </c>
      <c r="V137" s="106">
        <v>0.48988257140000002</v>
      </c>
      <c r="W137" s="106">
        <v>0.49131217529999999</v>
      </c>
      <c r="X137" s="106">
        <v>0.99412147269999995</v>
      </c>
      <c r="Y137" s="106">
        <v>0.94083226210000004</v>
      </c>
      <c r="Z137" s="106">
        <v>1.0504290109000001</v>
      </c>
      <c r="AA137" s="118">
        <v>1904236.0748999999</v>
      </c>
      <c r="AB137" s="118">
        <v>34524</v>
      </c>
      <c r="AC137" s="116">
        <v>0.55898737899999995</v>
      </c>
      <c r="AD137" s="106">
        <v>0.52913953120000001</v>
      </c>
      <c r="AE137" s="106">
        <v>0.59051889229999999</v>
      </c>
      <c r="AF137" s="106">
        <v>0.96169747260000005</v>
      </c>
      <c r="AG137" s="107">
        <v>0.55156878549999999</v>
      </c>
      <c r="AH137" s="106">
        <v>0.55078593470000003</v>
      </c>
      <c r="AI137" s="106">
        <v>0.55235274889999997</v>
      </c>
      <c r="AJ137" s="106">
        <v>1.0013454594</v>
      </c>
      <c r="AK137" s="106">
        <v>0.94787733490000003</v>
      </c>
      <c r="AL137" s="106">
        <v>1.0578296286</v>
      </c>
      <c r="AM137" s="106">
        <v>3.7088033999999998E-3</v>
      </c>
      <c r="AN137" s="106">
        <v>1.0852303077000001</v>
      </c>
      <c r="AO137" s="106">
        <v>1.0269051815000001</v>
      </c>
      <c r="AP137" s="106">
        <v>1.1468681257</v>
      </c>
      <c r="AQ137" s="106">
        <v>9.5099304999999995E-3</v>
      </c>
      <c r="AR137" s="106">
        <v>0.92957500879999999</v>
      </c>
      <c r="AS137" s="106">
        <v>0.87965654039999996</v>
      </c>
      <c r="AT137" s="106">
        <v>0.98232623450000001</v>
      </c>
      <c r="AU137" s="104" t="s">
        <v>28</v>
      </c>
      <c r="AV137" s="104" t="s">
        <v>28</v>
      </c>
      <c r="AW137" s="104" t="s">
        <v>28</v>
      </c>
      <c r="AX137" s="104" t="s">
        <v>226</v>
      </c>
      <c r="AY137" s="104" t="s">
        <v>227</v>
      </c>
      <c r="AZ137" s="104" t="s">
        <v>28</v>
      </c>
      <c r="BA137" s="104" t="s">
        <v>28</v>
      </c>
      <c r="BB137" s="104" t="s">
        <v>28</v>
      </c>
      <c r="BC137" s="110" t="s">
        <v>429</v>
      </c>
      <c r="BD137" s="111">
        <v>1773652.2054000001</v>
      </c>
      <c r="BE137" s="111">
        <v>1809566.4908</v>
      </c>
      <c r="BF137" s="111">
        <v>1904236.0748999999</v>
      </c>
      <c r="CO137" s="4"/>
    </row>
    <row r="138" spans="1:104" x14ac:dyDescent="0.3">
      <c r="A138" s="10"/>
      <c r="B138" t="s">
        <v>166</v>
      </c>
      <c r="C138" s="104">
        <v>30166488.482999999</v>
      </c>
      <c r="D138" s="118">
        <v>547978</v>
      </c>
      <c r="E138" s="116">
        <v>0.56294653159999997</v>
      </c>
      <c r="F138" s="106">
        <v>0.54071193699999998</v>
      </c>
      <c r="G138" s="106">
        <v>0.58609543409999998</v>
      </c>
      <c r="H138" s="106">
        <v>1.31158271E-2</v>
      </c>
      <c r="I138" s="107">
        <v>0.55050546710000003</v>
      </c>
      <c r="J138" s="106">
        <v>0.55030905419999998</v>
      </c>
      <c r="K138" s="106">
        <v>0.55070195</v>
      </c>
      <c r="L138" s="106">
        <v>1.0523257691000001</v>
      </c>
      <c r="M138" s="106">
        <v>1.0107622536</v>
      </c>
      <c r="N138" s="106">
        <v>1.0955984162000001</v>
      </c>
      <c r="O138" s="118">
        <v>31847964.734999999</v>
      </c>
      <c r="P138" s="118">
        <v>608484</v>
      </c>
      <c r="Q138" s="116">
        <v>0.53355286599999996</v>
      </c>
      <c r="R138" s="106">
        <v>0.51248272299999997</v>
      </c>
      <c r="S138" s="106">
        <v>0.55548928389999996</v>
      </c>
      <c r="T138" s="106">
        <v>0.1536829851</v>
      </c>
      <c r="U138" s="107">
        <v>0.52339855670000002</v>
      </c>
      <c r="V138" s="106">
        <v>0.52321681090000005</v>
      </c>
      <c r="W138" s="106">
        <v>0.52358036559999999</v>
      </c>
      <c r="X138" s="106">
        <v>1.0297619092000001</v>
      </c>
      <c r="Y138" s="106">
        <v>0.98909634059999996</v>
      </c>
      <c r="Z138" s="106">
        <v>1.0720993963000001</v>
      </c>
      <c r="AA138" s="118">
        <v>35183512.042000003</v>
      </c>
      <c r="AB138" s="118">
        <v>613207</v>
      </c>
      <c r="AC138" s="116">
        <v>0.57333963310000002</v>
      </c>
      <c r="AD138" s="106">
        <v>0.55070079019999996</v>
      </c>
      <c r="AE138" s="106">
        <v>0.59690913970000004</v>
      </c>
      <c r="AF138" s="106">
        <v>0.19402301699999999</v>
      </c>
      <c r="AG138" s="107">
        <v>0.57376240069999995</v>
      </c>
      <c r="AH138" s="106">
        <v>0.57357284409999998</v>
      </c>
      <c r="AI138" s="106">
        <v>0.5739520199</v>
      </c>
      <c r="AJ138" s="106">
        <v>1.0270554577</v>
      </c>
      <c r="AK138" s="106">
        <v>0.98650122799999995</v>
      </c>
      <c r="AL138" s="106">
        <v>1.0692768373999999</v>
      </c>
      <c r="AM138" s="106">
        <v>6.2443729999999996E-19</v>
      </c>
      <c r="AN138" s="106">
        <v>1.0745694938000001</v>
      </c>
      <c r="AO138" s="106">
        <v>1.0576608406000001</v>
      </c>
      <c r="AP138" s="106">
        <v>1.0917484629</v>
      </c>
      <c r="AQ138" s="106">
        <v>3.6207880000000001E-11</v>
      </c>
      <c r="AR138" s="106">
        <v>0.94778604379999998</v>
      </c>
      <c r="AS138" s="106">
        <v>0.93285419550000004</v>
      </c>
      <c r="AT138" s="106">
        <v>0.96295690050000005</v>
      </c>
      <c r="AU138" s="104" t="s">
        <v>28</v>
      </c>
      <c r="AV138" s="104" t="s">
        <v>28</v>
      </c>
      <c r="AW138" s="104" t="s">
        <v>28</v>
      </c>
      <c r="AX138" s="104" t="s">
        <v>226</v>
      </c>
      <c r="AY138" s="104" t="s">
        <v>227</v>
      </c>
      <c r="AZ138" s="104" t="s">
        <v>28</v>
      </c>
      <c r="BA138" s="104" t="s">
        <v>28</v>
      </c>
      <c r="BB138" s="104" t="s">
        <v>28</v>
      </c>
      <c r="BC138" s="110" t="s">
        <v>429</v>
      </c>
      <c r="BD138" s="111">
        <v>30166488.482999999</v>
      </c>
      <c r="BE138" s="111">
        <v>31847964.734999999</v>
      </c>
      <c r="BF138" s="111">
        <v>35183512.042000003</v>
      </c>
      <c r="BQ138" s="52"/>
      <c r="CZ138" s="4"/>
    </row>
    <row r="139" spans="1:104" s="3" customFormat="1" x14ac:dyDescent="0.3">
      <c r="A139" s="10" t="s">
        <v>232</v>
      </c>
      <c r="B139" s="3" t="s">
        <v>126</v>
      </c>
      <c r="C139" s="114">
        <v>261190.64511000001</v>
      </c>
      <c r="D139" s="117">
        <v>4763</v>
      </c>
      <c r="E139" s="113">
        <v>0.57837061899999997</v>
      </c>
      <c r="F139" s="112">
        <v>0.55187004910000004</v>
      </c>
      <c r="G139" s="112">
        <v>0.60614373529999999</v>
      </c>
      <c r="H139" s="112">
        <v>1.0497953E-3</v>
      </c>
      <c r="I139" s="115">
        <v>0.54837422869999997</v>
      </c>
      <c r="J139" s="112">
        <v>0.546275222</v>
      </c>
      <c r="K139" s="112">
        <v>0.55048130049999999</v>
      </c>
      <c r="L139" s="112">
        <v>1.0815715281</v>
      </c>
      <c r="M139" s="112">
        <v>1.0320146160000001</v>
      </c>
      <c r="N139" s="112">
        <v>1.1335081423</v>
      </c>
      <c r="O139" s="117">
        <v>67883.138988999999</v>
      </c>
      <c r="P139" s="117">
        <v>1338</v>
      </c>
      <c r="Q139" s="113">
        <v>0.56059438859999999</v>
      </c>
      <c r="R139" s="112">
        <v>0.53368477309999995</v>
      </c>
      <c r="S139" s="112">
        <v>0.5888608488</v>
      </c>
      <c r="T139" s="112">
        <v>1.6003634E-3</v>
      </c>
      <c r="U139" s="115">
        <v>0.50734782499999997</v>
      </c>
      <c r="V139" s="112">
        <v>0.50354557690000001</v>
      </c>
      <c r="W139" s="112">
        <v>0.51117878370000003</v>
      </c>
      <c r="X139" s="112">
        <v>1.0824284243</v>
      </c>
      <c r="Y139" s="112">
        <v>1.0304697652000001</v>
      </c>
      <c r="Z139" s="112">
        <v>1.1370069585</v>
      </c>
      <c r="AA139" s="117">
        <v>45729.812193999998</v>
      </c>
      <c r="AB139" s="117">
        <v>826</v>
      </c>
      <c r="AC139" s="113">
        <v>0.56407283919999995</v>
      </c>
      <c r="AD139" s="112">
        <v>0.53651321269999996</v>
      </c>
      <c r="AE139" s="112">
        <v>0.59304814949999995</v>
      </c>
      <c r="AF139" s="112">
        <v>0.68403497989999995</v>
      </c>
      <c r="AG139" s="115">
        <v>0.55362968759999998</v>
      </c>
      <c r="AH139" s="112">
        <v>0.5485786681</v>
      </c>
      <c r="AI139" s="112">
        <v>0.55872721420000004</v>
      </c>
      <c r="AJ139" s="112">
        <v>1.0104553298000001</v>
      </c>
      <c r="AK139" s="112">
        <v>0.96108622430000001</v>
      </c>
      <c r="AL139" s="112">
        <v>1.0623604289999999</v>
      </c>
      <c r="AM139" s="112">
        <v>0.81759138949999999</v>
      </c>
      <c r="AN139" s="112">
        <v>1.0062049331</v>
      </c>
      <c r="AO139" s="112">
        <v>0.95467955739999999</v>
      </c>
      <c r="AP139" s="112">
        <v>1.0605112045</v>
      </c>
      <c r="AQ139" s="112">
        <v>0.21687969900000001</v>
      </c>
      <c r="AR139" s="112">
        <v>0.96926498360000002</v>
      </c>
      <c r="AS139" s="112">
        <v>0.9224106245</v>
      </c>
      <c r="AT139" s="112">
        <v>1.0184993358000001</v>
      </c>
      <c r="AU139" s="114">
        <v>1</v>
      </c>
      <c r="AV139" s="114">
        <v>2</v>
      </c>
      <c r="AW139" s="114" t="s">
        <v>28</v>
      </c>
      <c r="AX139" s="114" t="s">
        <v>28</v>
      </c>
      <c r="AY139" s="114" t="s">
        <v>28</v>
      </c>
      <c r="AZ139" s="114" t="s">
        <v>28</v>
      </c>
      <c r="BA139" s="114" t="s">
        <v>28</v>
      </c>
      <c r="BB139" s="114" t="s">
        <v>28</v>
      </c>
      <c r="BC139" s="108" t="s">
        <v>179</v>
      </c>
      <c r="BD139" s="109">
        <v>261190.64511000001</v>
      </c>
      <c r="BE139" s="109">
        <v>67883.138988999999</v>
      </c>
      <c r="BF139" s="109">
        <v>45729.812193999998</v>
      </c>
      <c r="BG139" s="43"/>
      <c r="BH139" s="43"/>
      <c r="BI139" s="43"/>
      <c r="BJ139" s="43"/>
      <c r="BK139" s="43"/>
      <c r="BL139" s="43"/>
      <c r="BM139" s="43"/>
      <c r="BN139" s="43"/>
      <c r="BO139" s="43"/>
      <c r="BP139" s="43"/>
      <c r="BQ139" s="53"/>
      <c r="BR139" s="43"/>
      <c r="BS139" s="43"/>
      <c r="BT139" s="43"/>
      <c r="BU139" s="43"/>
      <c r="BV139" s="43"/>
      <c r="BW139" s="43"/>
      <c r="CC139" s="25"/>
      <c r="CO139" s="25"/>
    </row>
  </sheetData>
  <printOptions gridLines="1"/>
  <pageMargins left="0.7" right="0.7" top="0.75" bottom="0.75" header="0.3" footer="0.3"/>
  <pageSetup orientation="portrait" horizontalDpi="300" verticalDpi="300" r:id="rId1"/>
  <headerFooter>
    <oddFooter>&amp;LMCHP Confidential Not for Distribution&amp;R&amp;Z&amp;F</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Y1943"/>
  <sheetViews>
    <sheetView workbookViewId="0">
      <selection activeCell="Q54" sqref="Q54"/>
    </sheetView>
  </sheetViews>
  <sheetFormatPr defaultColWidth="8.88671875" defaultRowHeight="14.4" x14ac:dyDescent="0.3"/>
  <cols>
    <col min="1" max="1" width="13.6640625" customWidth="1"/>
    <col min="2" max="2" width="11.5546875" customWidth="1"/>
    <col min="3" max="3" width="8" style="6" customWidth="1"/>
    <col min="4" max="4" width="13.44140625" style="21" customWidth="1"/>
    <col min="5" max="13" width="10" style="21" customWidth="1"/>
    <col min="14" max="14" width="10" style="24" customWidth="1"/>
    <col min="15" max="15" width="12" customWidth="1"/>
    <col min="16" max="16" width="28.33203125" customWidth="1"/>
    <col min="17" max="17" width="10.109375" customWidth="1"/>
    <col min="18" max="20" width="12" customWidth="1"/>
    <col min="21" max="21" width="9.88671875" style="21" customWidth="1"/>
    <col min="22" max="22" width="11" customWidth="1"/>
    <col min="23" max="23" width="8" customWidth="1"/>
    <col min="24" max="24" width="12.109375" customWidth="1"/>
    <col min="25" max="34" width="8.88671875" customWidth="1"/>
    <col min="35" max="35" width="11.44140625" customWidth="1"/>
    <col min="36" max="37" width="8.88671875" customWidth="1"/>
    <col min="38" max="38" width="14" style="21" customWidth="1"/>
    <col min="39" max="51" width="8.88671875" customWidth="1"/>
    <col min="52" max="52" width="11.6640625" customWidth="1"/>
    <col min="53" max="65" width="8.88671875" customWidth="1"/>
    <col min="68" max="70" width="12.33203125" customWidth="1"/>
  </cols>
  <sheetData>
    <row r="1" spans="1:77" s="5" customFormat="1" x14ac:dyDescent="0.3">
      <c r="C1" s="22"/>
      <c r="D1" s="20"/>
      <c r="E1" s="20"/>
      <c r="F1" s="20"/>
      <c r="G1" s="20"/>
      <c r="H1" s="20"/>
      <c r="I1" s="20"/>
      <c r="J1" s="20"/>
      <c r="K1" s="20"/>
      <c r="L1" s="20"/>
      <c r="M1" s="20"/>
      <c r="N1" s="47"/>
      <c r="P1" s="48"/>
      <c r="U1" s="20"/>
      <c r="AL1" s="20"/>
    </row>
    <row r="2" spans="1:77" s="5" customFormat="1" x14ac:dyDescent="0.3">
      <c r="B2" s="49"/>
      <c r="C2" s="22"/>
      <c r="D2" s="20"/>
      <c r="E2" s="20"/>
      <c r="F2" s="20"/>
      <c r="G2" s="20"/>
      <c r="H2" s="20"/>
      <c r="I2" s="20"/>
      <c r="J2" s="20"/>
      <c r="K2" s="20"/>
      <c r="L2" s="20"/>
      <c r="M2" s="20"/>
      <c r="N2" s="47"/>
      <c r="U2" s="20"/>
      <c r="AL2" s="20"/>
    </row>
    <row r="3" spans="1:77" x14ac:dyDescent="0.3">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row>
    <row r="4" spans="1:77" x14ac:dyDescent="0.3">
      <c r="A4" s="9" t="s">
        <v>439</v>
      </c>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row>
    <row r="5" spans="1:77" x14ac:dyDescent="0.3">
      <c r="A5" s="12"/>
      <c r="B5" s="12"/>
      <c r="C5" s="12"/>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12"/>
      <c r="BS5" s="12"/>
      <c r="BT5" s="12"/>
      <c r="BU5" s="12"/>
      <c r="BV5" s="12"/>
      <c r="BW5" s="12"/>
      <c r="BX5" s="12"/>
      <c r="BY5" s="12"/>
    </row>
    <row r="6" spans="1:77" x14ac:dyDescent="0.3">
      <c r="A6" t="s">
        <v>475</v>
      </c>
      <c r="BN6" s="6"/>
      <c r="BO6" s="6"/>
      <c r="BP6" s="6"/>
      <c r="BQ6" s="6"/>
      <c r="BR6" s="12"/>
      <c r="BS6" s="12"/>
      <c r="BT6" s="12"/>
      <c r="BU6" s="12"/>
    </row>
    <row r="7" spans="1:77" x14ac:dyDescent="0.3">
      <c r="A7" s="9" t="s">
        <v>37</v>
      </c>
      <c r="B7" s="104" t="s">
        <v>1</v>
      </c>
      <c r="C7" s="104" t="s">
        <v>2</v>
      </c>
      <c r="D7" s="105" t="s">
        <v>3</v>
      </c>
      <c r="E7" s="106" t="s">
        <v>4</v>
      </c>
      <c r="F7" s="106" t="s">
        <v>5</v>
      </c>
      <c r="G7" s="106" t="s">
        <v>6</v>
      </c>
      <c r="H7" s="107" t="s">
        <v>7</v>
      </c>
      <c r="I7" s="106" t="s">
        <v>153</v>
      </c>
      <c r="J7" s="106" t="s">
        <v>154</v>
      </c>
      <c r="K7" s="106" t="s">
        <v>8</v>
      </c>
      <c r="L7" s="106" t="s">
        <v>9</v>
      </c>
      <c r="M7" s="106" t="s">
        <v>10</v>
      </c>
      <c r="N7" s="106" t="s">
        <v>242</v>
      </c>
      <c r="O7" s="104" t="s">
        <v>243</v>
      </c>
      <c r="P7" s="104" t="s">
        <v>244</v>
      </c>
      <c r="Q7" s="104" t="s">
        <v>245</v>
      </c>
      <c r="R7" s="104" t="s">
        <v>246</v>
      </c>
      <c r="S7" s="104" t="s">
        <v>11</v>
      </c>
      <c r="T7" s="104" t="s">
        <v>12</v>
      </c>
      <c r="U7" s="105" t="s">
        <v>13</v>
      </c>
      <c r="V7" s="104" t="s">
        <v>14</v>
      </c>
      <c r="W7" s="104" t="s">
        <v>15</v>
      </c>
      <c r="X7" s="104" t="s">
        <v>16</v>
      </c>
      <c r="Y7" s="107" t="s">
        <v>17</v>
      </c>
      <c r="Z7" s="104" t="s">
        <v>155</v>
      </c>
      <c r="AA7" s="104" t="s">
        <v>156</v>
      </c>
      <c r="AB7" s="104" t="s">
        <v>18</v>
      </c>
      <c r="AC7" s="104" t="s">
        <v>19</v>
      </c>
      <c r="AD7" s="104" t="s">
        <v>20</v>
      </c>
      <c r="AE7" s="104" t="s">
        <v>247</v>
      </c>
      <c r="AF7" s="104" t="s">
        <v>248</v>
      </c>
      <c r="AG7" s="104" t="s">
        <v>249</v>
      </c>
      <c r="AH7" s="104" t="s">
        <v>250</v>
      </c>
      <c r="AI7" s="104" t="s">
        <v>251</v>
      </c>
      <c r="AJ7" s="104" t="s">
        <v>206</v>
      </c>
      <c r="AK7" s="104" t="s">
        <v>207</v>
      </c>
      <c r="AL7" s="105" t="s">
        <v>208</v>
      </c>
      <c r="AM7" s="104" t="s">
        <v>209</v>
      </c>
      <c r="AN7" s="104" t="s">
        <v>210</v>
      </c>
      <c r="AO7" s="104" t="s">
        <v>211</v>
      </c>
      <c r="AP7" s="107" t="s">
        <v>212</v>
      </c>
      <c r="AQ7" s="104" t="s">
        <v>213</v>
      </c>
      <c r="AR7" s="104" t="s">
        <v>214</v>
      </c>
      <c r="AS7" s="104" t="s">
        <v>215</v>
      </c>
      <c r="AT7" s="104" t="s">
        <v>216</v>
      </c>
      <c r="AU7" s="104" t="s">
        <v>217</v>
      </c>
      <c r="AV7" s="104" t="s">
        <v>252</v>
      </c>
      <c r="AW7" s="104" t="s">
        <v>253</v>
      </c>
      <c r="AX7" s="104" t="s">
        <v>254</v>
      </c>
      <c r="AY7" s="104" t="s">
        <v>255</v>
      </c>
      <c r="AZ7" s="104" t="s">
        <v>256</v>
      </c>
      <c r="BA7" s="104" t="s">
        <v>257</v>
      </c>
      <c r="BB7" s="104" t="s">
        <v>218</v>
      </c>
      <c r="BC7" s="104" t="s">
        <v>219</v>
      </c>
      <c r="BD7" s="104" t="s">
        <v>220</v>
      </c>
      <c r="BE7" s="104" t="s">
        <v>221</v>
      </c>
      <c r="BF7" s="104" t="s">
        <v>258</v>
      </c>
      <c r="BG7" s="104" t="s">
        <v>21</v>
      </c>
      <c r="BH7" s="104" t="s">
        <v>22</v>
      </c>
      <c r="BI7" s="104" t="s">
        <v>23</v>
      </c>
      <c r="BJ7" s="104" t="s">
        <v>24</v>
      </c>
      <c r="BK7" s="104" t="s">
        <v>157</v>
      </c>
      <c r="BL7" s="104" t="s">
        <v>158</v>
      </c>
      <c r="BM7" s="104" t="s">
        <v>222</v>
      </c>
      <c r="BN7" s="104" t="s">
        <v>259</v>
      </c>
      <c r="BO7" s="104" t="s">
        <v>260</v>
      </c>
      <c r="BP7" s="104" t="s">
        <v>261</v>
      </c>
      <c r="BQ7" s="104" t="s">
        <v>159</v>
      </c>
      <c r="BR7" s="106" t="s">
        <v>223</v>
      </c>
      <c r="BS7" s="106" t="s">
        <v>25</v>
      </c>
      <c r="BT7" s="106" t="s">
        <v>26</v>
      </c>
      <c r="BU7" s="106" t="s">
        <v>224</v>
      </c>
      <c r="BV7" s="108" t="s">
        <v>27</v>
      </c>
      <c r="BW7" s="109" t="s">
        <v>129</v>
      </c>
      <c r="BX7" s="109" t="s">
        <v>130</v>
      </c>
      <c r="BY7" s="109" t="s">
        <v>225</v>
      </c>
    </row>
    <row r="8" spans="1:77" x14ac:dyDescent="0.3">
      <c r="A8" t="s">
        <v>38</v>
      </c>
      <c r="B8" s="104">
        <v>810871.01960999996</v>
      </c>
      <c r="C8" s="104">
        <v>12768</v>
      </c>
      <c r="D8" s="105">
        <v>0.56409632269999999</v>
      </c>
      <c r="E8" s="106">
        <v>0.54127332419999996</v>
      </c>
      <c r="F8" s="106">
        <v>0.5878816617</v>
      </c>
      <c r="G8" s="106">
        <v>1.0676992499999999E-2</v>
      </c>
      <c r="H8" s="107">
        <v>0.63508068579999999</v>
      </c>
      <c r="I8" s="106">
        <v>0.63369989280000005</v>
      </c>
      <c r="J8" s="106">
        <v>0.63646448739999995</v>
      </c>
      <c r="K8" s="106">
        <v>1.0552727086</v>
      </c>
      <c r="L8" s="106">
        <v>1.0125770085000001</v>
      </c>
      <c r="M8" s="106">
        <v>1.0997686894000001</v>
      </c>
      <c r="N8" s="106" t="s">
        <v>28</v>
      </c>
      <c r="O8" s="104" t="s">
        <v>28</v>
      </c>
      <c r="P8" s="104" t="s">
        <v>28</v>
      </c>
      <c r="Q8" s="104" t="s">
        <v>28</v>
      </c>
      <c r="R8" s="104" t="s">
        <v>28</v>
      </c>
      <c r="S8" s="104">
        <v>559932.89654999995</v>
      </c>
      <c r="T8" s="104">
        <v>8558</v>
      </c>
      <c r="U8" s="105">
        <v>0.54319697010000001</v>
      </c>
      <c r="V8" s="106">
        <v>0.52108409489999996</v>
      </c>
      <c r="W8" s="106">
        <v>0.56624823369999999</v>
      </c>
      <c r="X8" s="106">
        <v>2.3374974900000001E-2</v>
      </c>
      <c r="Y8" s="107">
        <v>0.65428008479999999</v>
      </c>
      <c r="Z8" s="106">
        <v>0.65256859170000003</v>
      </c>
      <c r="AA8" s="106">
        <v>0.65599606659999998</v>
      </c>
      <c r="AB8" s="106">
        <v>1.0492508973000001</v>
      </c>
      <c r="AC8" s="106">
        <v>1.0065371940000001</v>
      </c>
      <c r="AD8" s="106">
        <v>1.0937772115</v>
      </c>
      <c r="AE8" s="104" t="s">
        <v>28</v>
      </c>
      <c r="AF8" s="104" t="s">
        <v>28</v>
      </c>
      <c r="AG8" s="104" t="s">
        <v>28</v>
      </c>
      <c r="AH8" s="104" t="s">
        <v>28</v>
      </c>
      <c r="AI8" s="104" t="s">
        <v>28</v>
      </c>
      <c r="AJ8" s="104">
        <v>518117.81618999998</v>
      </c>
      <c r="AK8" s="104">
        <v>8035</v>
      </c>
      <c r="AL8" s="105">
        <v>0.55593626240000005</v>
      </c>
      <c r="AM8" s="106">
        <v>0.53320281989999996</v>
      </c>
      <c r="AN8" s="106">
        <v>0.57963895990000003</v>
      </c>
      <c r="AO8" s="106">
        <v>0.84632149670000001</v>
      </c>
      <c r="AP8" s="107">
        <v>0.64482615580000002</v>
      </c>
      <c r="AQ8" s="106">
        <v>0.6430727383</v>
      </c>
      <c r="AR8" s="106">
        <v>0.64658435420000004</v>
      </c>
      <c r="AS8" s="106">
        <v>0.99587982320000001</v>
      </c>
      <c r="AT8" s="106">
        <v>0.95515613180000003</v>
      </c>
      <c r="AU8" s="106">
        <v>1.0383397952</v>
      </c>
      <c r="AV8" s="104" t="s">
        <v>28</v>
      </c>
      <c r="AW8" s="104" t="s">
        <v>28</v>
      </c>
      <c r="AX8" s="104" t="s">
        <v>28</v>
      </c>
      <c r="AY8" s="104" t="s">
        <v>28</v>
      </c>
      <c r="AZ8" s="104" t="s">
        <v>28</v>
      </c>
      <c r="BA8" s="104" t="s">
        <v>28</v>
      </c>
      <c r="BB8" s="104" t="s">
        <v>28</v>
      </c>
      <c r="BC8" s="104" t="s">
        <v>28</v>
      </c>
      <c r="BD8" s="104" t="s">
        <v>28</v>
      </c>
      <c r="BE8" s="104" t="s">
        <v>28</v>
      </c>
      <c r="BF8" s="104" t="s">
        <v>28</v>
      </c>
      <c r="BG8" s="104" t="s">
        <v>28</v>
      </c>
      <c r="BH8" s="104" t="s">
        <v>28</v>
      </c>
      <c r="BI8" s="104" t="s">
        <v>28</v>
      </c>
      <c r="BJ8" s="104" t="s">
        <v>28</v>
      </c>
      <c r="BK8" s="104" t="s">
        <v>28</v>
      </c>
      <c r="BL8" s="104" t="s">
        <v>28</v>
      </c>
      <c r="BM8" s="104" t="s">
        <v>28</v>
      </c>
      <c r="BN8" s="104" t="s">
        <v>28</v>
      </c>
      <c r="BO8" s="104" t="s">
        <v>28</v>
      </c>
      <c r="BP8" s="104" t="s">
        <v>28</v>
      </c>
      <c r="BQ8" s="104" t="s">
        <v>28</v>
      </c>
      <c r="BR8" s="106" t="s">
        <v>28</v>
      </c>
      <c r="BS8" s="106" t="s">
        <v>28</v>
      </c>
      <c r="BT8" s="106" t="s">
        <v>28</v>
      </c>
      <c r="BU8" s="106" t="s">
        <v>28</v>
      </c>
      <c r="BV8" s="110" t="s">
        <v>28</v>
      </c>
      <c r="BW8" s="111">
        <v>810871.01960999996</v>
      </c>
      <c r="BX8" s="111">
        <v>559932.89654999995</v>
      </c>
      <c r="BY8" s="111">
        <v>518117.81618999998</v>
      </c>
    </row>
    <row r="9" spans="1:77" x14ac:dyDescent="0.3">
      <c r="A9" t="s">
        <v>39</v>
      </c>
      <c r="B9" s="104">
        <v>3132758.6491999999</v>
      </c>
      <c r="C9" s="104">
        <v>65351</v>
      </c>
      <c r="D9" s="105">
        <v>0.4975388664</v>
      </c>
      <c r="E9" s="106">
        <v>0.47742614719999998</v>
      </c>
      <c r="F9" s="106">
        <v>0.51849888200000005</v>
      </c>
      <c r="G9" s="106">
        <v>6.5422319999999996E-4</v>
      </c>
      <c r="H9" s="107">
        <v>0.47937424820000002</v>
      </c>
      <c r="I9" s="106">
        <v>0.47884370720000002</v>
      </c>
      <c r="J9" s="106">
        <v>0.47990537690000001</v>
      </c>
      <c r="K9" s="106">
        <v>0.93076158460000002</v>
      </c>
      <c r="L9" s="106">
        <v>0.89313608909999997</v>
      </c>
      <c r="M9" s="106">
        <v>0.96997214399999998</v>
      </c>
      <c r="N9" s="106" t="s">
        <v>440</v>
      </c>
      <c r="O9" s="106">
        <v>1.1012881832000001</v>
      </c>
      <c r="P9" s="106">
        <v>1.0678548779000001</v>
      </c>
      <c r="Q9" s="106">
        <v>1.1357682468000001</v>
      </c>
      <c r="R9" s="112">
        <v>8.5782789999999998E-10</v>
      </c>
      <c r="S9" s="104">
        <v>2825258.5599000002</v>
      </c>
      <c r="T9" s="104">
        <v>66068</v>
      </c>
      <c r="U9" s="105">
        <v>0.4419601185</v>
      </c>
      <c r="V9" s="106">
        <v>0.42411096809999999</v>
      </c>
      <c r="W9" s="106">
        <v>0.46056046880000001</v>
      </c>
      <c r="X9" s="106">
        <v>5.4667639999999998E-14</v>
      </c>
      <c r="Y9" s="107">
        <v>0.42762889139999999</v>
      </c>
      <c r="Z9" s="106">
        <v>0.4271305433</v>
      </c>
      <c r="AA9" s="106">
        <v>0.42812782100000002</v>
      </c>
      <c r="AB9" s="106">
        <v>0.85369962720000003</v>
      </c>
      <c r="AC9" s="106">
        <v>0.81922182619999995</v>
      </c>
      <c r="AD9" s="106">
        <v>0.88962846220000003</v>
      </c>
      <c r="AE9" s="104" t="s">
        <v>44</v>
      </c>
      <c r="AF9" s="106">
        <v>1.1071813147</v>
      </c>
      <c r="AG9" s="106">
        <v>1.0735351495000001</v>
      </c>
      <c r="AH9" s="106">
        <v>1.1418820001000001</v>
      </c>
      <c r="AI9" s="112">
        <v>1.002978E-10</v>
      </c>
      <c r="AJ9" s="104">
        <v>3588022.6094</v>
      </c>
      <c r="AK9" s="104">
        <v>73306</v>
      </c>
      <c r="AL9" s="105">
        <v>0.4865489355</v>
      </c>
      <c r="AM9" s="106">
        <v>0.4669163268</v>
      </c>
      <c r="AN9" s="106">
        <v>0.50700704389999995</v>
      </c>
      <c r="AO9" s="106">
        <v>6.1306620000000006E-11</v>
      </c>
      <c r="AP9" s="107">
        <v>0.4894582448</v>
      </c>
      <c r="AQ9" s="106">
        <v>0.48895205720000001</v>
      </c>
      <c r="AR9" s="106">
        <v>0.48996495639999998</v>
      </c>
      <c r="AS9" s="106">
        <v>0.87158241069999998</v>
      </c>
      <c r="AT9" s="106">
        <v>0.83641341719999995</v>
      </c>
      <c r="AU9" s="106">
        <v>0.90823016830000003</v>
      </c>
      <c r="AV9" s="104" t="s">
        <v>237</v>
      </c>
      <c r="AW9" s="106">
        <v>1.0752059974999999</v>
      </c>
      <c r="AX9" s="106">
        <v>1.0426277409</v>
      </c>
      <c r="AY9" s="106">
        <v>1.1088022039000001</v>
      </c>
      <c r="AZ9" s="112">
        <v>3.8536880999999997E-6</v>
      </c>
      <c r="BA9" s="106" t="s">
        <v>238</v>
      </c>
      <c r="BB9" s="106">
        <v>0.18749388289999999</v>
      </c>
      <c r="BC9" s="106">
        <v>0.91583827790000005</v>
      </c>
      <c r="BD9" s="106">
        <v>0.80360337420000005</v>
      </c>
      <c r="BE9" s="106">
        <v>1.0437484188999999</v>
      </c>
      <c r="BF9" s="104" t="s">
        <v>235</v>
      </c>
      <c r="BG9" s="106">
        <v>0.81049034689999999</v>
      </c>
      <c r="BH9" s="106">
        <v>1.0161394340000001</v>
      </c>
      <c r="BI9" s="106">
        <v>0.89149747859999995</v>
      </c>
      <c r="BJ9" s="106">
        <v>1.1582078178999999</v>
      </c>
      <c r="BK9" s="104">
        <v>1</v>
      </c>
      <c r="BL9" s="104">
        <v>2</v>
      </c>
      <c r="BM9" s="104">
        <v>3</v>
      </c>
      <c r="BN9" s="104" t="s">
        <v>264</v>
      </c>
      <c r="BO9" s="104" t="s">
        <v>264</v>
      </c>
      <c r="BP9" s="104" t="s">
        <v>264</v>
      </c>
      <c r="BQ9" s="104" t="s">
        <v>28</v>
      </c>
      <c r="BR9" s="106" t="s">
        <v>28</v>
      </c>
      <c r="BS9" s="106" t="s">
        <v>28</v>
      </c>
      <c r="BT9" s="106" t="s">
        <v>28</v>
      </c>
      <c r="BU9" s="106" t="s">
        <v>28</v>
      </c>
      <c r="BV9" s="110" t="s">
        <v>262</v>
      </c>
      <c r="BW9" s="111">
        <v>3132758.6491999999</v>
      </c>
      <c r="BX9" s="111">
        <v>2825258.5599000002</v>
      </c>
      <c r="BY9" s="111">
        <v>3588022.6094</v>
      </c>
    </row>
    <row r="10" spans="1:77" x14ac:dyDescent="0.3">
      <c r="A10" t="s">
        <v>31</v>
      </c>
      <c r="B10" s="104">
        <v>3601569.5041999999</v>
      </c>
      <c r="C10" s="104">
        <v>75417</v>
      </c>
      <c r="D10" s="105">
        <v>0.4793198561</v>
      </c>
      <c r="E10" s="106">
        <v>0.45996928999999998</v>
      </c>
      <c r="F10" s="106">
        <v>0.49948448600000001</v>
      </c>
      <c r="G10" s="106">
        <v>2.1367833E-7</v>
      </c>
      <c r="H10" s="107">
        <v>0.47755406659999999</v>
      </c>
      <c r="I10" s="106">
        <v>0.4770611193</v>
      </c>
      <c r="J10" s="106">
        <v>0.4780475233</v>
      </c>
      <c r="K10" s="106">
        <v>0.89667870969999997</v>
      </c>
      <c r="L10" s="106">
        <v>0.86047899809999995</v>
      </c>
      <c r="M10" s="106">
        <v>0.93440131630000001</v>
      </c>
      <c r="N10" s="106" t="s">
        <v>28</v>
      </c>
      <c r="O10" s="106" t="s">
        <v>28</v>
      </c>
      <c r="P10" s="106" t="s">
        <v>28</v>
      </c>
      <c r="Q10" s="106" t="s">
        <v>28</v>
      </c>
      <c r="R10" s="112" t="s">
        <v>28</v>
      </c>
      <c r="S10" s="104">
        <v>3770793.1527</v>
      </c>
      <c r="T10" s="104">
        <v>77392</v>
      </c>
      <c r="U10" s="105">
        <v>0.49015826950000002</v>
      </c>
      <c r="V10" s="106">
        <v>0.47037234049999999</v>
      </c>
      <c r="W10" s="106">
        <v>0.5107764816</v>
      </c>
      <c r="X10" s="106">
        <v>9.3118481000000006E-3</v>
      </c>
      <c r="Y10" s="107">
        <v>0.4872329379</v>
      </c>
      <c r="Z10" s="106">
        <v>0.4867414088</v>
      </c>
      <c r="AA10" s="106">
        <v>0.48772496329999998</v>
      </c>
      <c r="AB10" s="106">
        <v>0.94680020760000005</v>
      </c>
      <c r="AC10" s="106">
        <v>0.90858128360000001</v>
      </c>
      <c r="AD10" s="106">
        <v>0.9866267876</v>
      </c>
      <c r="AE10" s="104" t="s">
        <v>28</v>
      </c>
      <c r="AF10" s="106" t="s">
        <v>28</v>
      </c>
      <c r="AG10" s="106" t="s">
        <v>28</v>
      </c>
      <c r="AH10" s="106" t="s">
        <v>28</v>
      </c>
      <c r="AI10" s="112" t="s">
        <v>28</v>
      </c>
      <c r="AJ10" s="104">
        <v>3253109.4829000002</v>
      </c>
      <c r="AK10" s="104">
        <v>60655</v>
      </c>
      <c r="AL10" s="105">
        <v>0.53641103420000003</v>
      </c>
      <c r="AM10" s="106">
        <v>0.51475263250000003</v>
      </c>
      <c r="AN10" s="106">
        <v>0.55898072089999995</v>
      </c>
      <c r="AO10" s="106">
        <v>5.7882143699999999E-2</v>
      </c>
      <c r="AP10" s="107">
        <v>0.53632997819999995</v>
      </c>
      <c r="AQ10" s="106">
        <v>0.53574747960000002</v>
      </c>
      <c r="AR10" s="106">
        <v>0.53691311009999998</v>
      </c>
      <c r="AS10" s="106">
        <v>0.96090318620000004</v>
      </c>
      <c r="AT10" s="106">
        <v>0.92210527590000002</v>
      </c>
      <c r="AU10" s="106">
        <v>1.0013335324999999</v>
      </c>
      <c r="AV10" s="104" t="s">
        <v>28</v>
      </c>
      <c r="AW10" s="106" t="s">
        <v>28</v>
      </c>
      <c r="AX10" s="106" t="s">
        <v>28</v>
      </c>
      <c r="AY10" s="106" t="s">
        <v>28</v>
      </c>
      <c r="AZ10" s="112" t="s">
        <v>28</v>
      </c>
      <c r="BA10" s="106" t="s">
        <v>28</v>
      </c>
      <c r="BB10" s="106" t="s">
        <v>28</v>
      </c>
      <c r="BC10" s="106" t="s">
        <v>28</v>
      </c>
      <c r="BD10" s="106" t="s">
        <v>28</v>
      </c>
      <c r="BE10" s="106" t="s">
        <v>28</v>
      </c>
      <c r="BF10" s="104" t="s">
        <v>28</v>
      </c>
      <c r="BG10" s="106" t="s">
        <v>28</v>
      </c>
      <c r="BH10" s="106" t="s">
        <v>28</v>
      </c>
      <c r="BI10" s="106" t="s">
        <v>28</v>
      </c>
      <c r="BJ10" s="106" t="s">
        <v>28</v>
      </c>
      <c r="BK10" s="104">
        <v>1</v>
      </c>
      <c r="BL10" s="104">
        <v>2</v>
      </c>
      <c r="BM10" s="104" t="s">
        <v>28</v>
      </c>
      <c r="BN10" s="104" t="s">
        <v>28</v>
      </c>
      <c r="BO10" s="104" t="s">
        <v>28</v>
      </c>
      <c r="BP10" s="104" t="s">
        <v>28</v>
      </c>
      <c r="BQ10" s="104" t="s">
        <v>28</v>
      </c>
      <c r="BR10" s="106" t="s">
        <v>28</v>
      </c>
      <c r="BS10" s="106" t="s">
        <v>28</v>
      </c>
      <c r="BT10" s="106" t="s">
        <v>28</v>
      </c>
      <c r="BU10" s="106" t="s">
        <v>28</v>
      </c>
      <c r="BV10" s="110" t="s">
        <v>441</v>
      </c>
      <c r="BW10" s="111">
        <v>3601569.5041999999</v>
      </c>
      <c r="BX10" s="111">
        <v>3770793.1527</v>
      </c>
      <c r="BY10" s="111">
        <v>3253109.4829000002</v>
      </c>
    </row>
    <row r="11" spans="1:77" x14ac:dyDescent="0.3">
      <c r="A11" t="s">
        <v>32</v>
      </c>
      <c r="B11" s="104">
        <v>3805436.1606999999</v>
      </c>
      <c r="C11" s="104">
        <v>76699</v>
      </c>
      <c r="D11" s="105">
        <v>0.49537375810000001</v>
      </c>
      <c r="E11" s="106">
        <v>0.47537111050000003</v>
      </c>
      <c r="F11" s="106">
        <v>0.51621807639999995</v>
      </c>
      <c r="G11" s="106">
        <v>2.9530650000000002E-4</v>
      </c>
      <c r="H11" s="107">
        <v>0.49615199160000001</v>
      </c>
      <c r="I11" s="106">
        <v>0.49565374719999999</v>
      </c>
      <c r="J11" s="106">
        <v>0.4966507369</v>
      </c>
      <c r="K11" s="106">
        <v>0.92671124849999997</v>
      </c>
      <c r="L11" s="106">
        <v>0.88929166739999999</v>
      </c>
      <c r="M11" s="106">
        <v>0.96570536939999996</v>
      </c>
      <c r="N11" s="106" t="s">
        <v>28</v>
      </c>
      <c r="O11" s="106" t="s">
        <v>28</v>
      </c>
      <c r="P11" s="106" t="s">
        <v>28</v>
      </c>
      <c r="Q11" s="106" t="s">
        <v>28</v>
      </c>
      <c r="R11" s="112" t="s">
        <v>28</v>
      </c>
      <c r="S11" s="104">
        <v>4061082.6516999998</v>
      </c>
      <c r="T11" s="104">
        <v>79560</v>
      </c>
      <c r="U11" s="105">
        <v>0.51059750309999996</v>
      </c>
      <c r="V11" s="106">
        <v>0.4899822741</v>
      </c>
      <c r="W11" s="106">
        <v>0.53208008520000005</v>
      </c>
      <c r="X11" s="106">
        <v>0.51120883669999995</v>
      </c>
      <c r="Y11" s="107">
        <v>0.51044276669999999</v>
      </c>
      <c r="Z11" s="106">
        <v>0.50994655950000001</v>
      </c>
      <c r="AA11" s="106">
        <v>0.51093945669999996</v>
      </c>
      <c r="AB11" s="106">
        <v>0.98628106879999999</v>
      </c>
      <c r="AC11" s="106">
        <v>0.94646025109999998</v>
      </c>
      <c r="AD11" s="106">
        <v>1.0277772843999999</v>
      </c>
      <c r="AE11" s="104" t="s">
        <v>28</v>
      </c>
      <c r="AF11" s="106" t="s">
        <v>28</v>
      </c>
      <c r="AG11" s="106" t="s">
        <v>28</v>
      </c>
      <c r="AH11" s="106" t="s">
        <v>28</v>
      </c>
      <c r="AI11" s="112" t="s">
        <v>28</v>
      </c>
      <c r="AJ11" s="104">
        <v>4031783.9616</v>
      </c>
      <c r="AK11" s="104">
        <v>73033</v>
      </c>
      <c r="AL11" s="105">
        <v>0.54575662530000002</v>
      </c>
      <c r="AM11" s="106">
        <v>0.52372692099999996</v>
      </c>
      <c r="AN11" s="106">
        <v>0.56871297249999997</v>
      </c>
      <c r="AO11" s="106">
        <v>0.28215428580000002</v>
      </c>
      <c r="AP11" s="107">
        <v>0.55204961620000004</v>
      </c>
      <c r="AQ11" s="106">
        <v>0.55151101700000005</v>
      </c>
      <c r="AR11" s="106">
        <v>0.55258874130000002</v>
      </c>
      <c r="AS11" s="106">
        <v>0.97764446790000004</v>
      </c>
      <c r="AT11" s="106">
        <v>0.93818142250000003</v>
      </c>
      <c r="AU11" s="106">
        <v>1.0187674608999999</v>
      </c>
      <c r="AV11" s="104" t="s">
        <v>28</v>
      </c>
      <c r="AW11" s="106" t="s">
        <v>28</v>
      </c>
      <c r="AX11" s="106" t="s">
        <v>28</v>
      </c>
      <c r="AY11" s="106" t="s">
        <v>28</v>
      </c>
      <c r="AZ11" s="112" t="s">
        <v>28</v>
      </c>
      <c r="BA11" s="106" t="s">
        <v>28</v>
      </c>
      <c r="BB11" s="106" t="s">
        <v>28</v>
      </c>
      <c r="BC11" s="106" t="s">
        <v>28</v>
      </c>
      <c r="BD11" s="106" t="s">
        <v>28</v>
      </c>
      <c r="BE11" s="106" t="s">
        <v>28</v>
      </c>
      <c r="BF11" s="104" t="s">
        <v>28</v>
      </c>
      <c r="BG11" s="106" t="s">
        <v>28</v>
      </c>
      <c r="BH11" s="106" t="s">
        <v>28</v>
      </c>
      <c r="BI11" s="106" t="s">
        <v>28</v>
      </c>
      <c r="BJ11" s="106" t="s">
        <v>28</v>
      </c>
      <c r="BK11" s="104">
        <v>1</v>
      </c>
      <c r="BL11" s="104" t="s">
        <v>28</v>
      </c>
      <c r="BM11" s="104" t="s">
        <v>28</v>
      </c>
      <c r="BN11" s="104" t="s">
        <v>28</v>
      </c>
      <c r="BO11" s="104" t="s">
        <v>28</v>
      </c>
      <c r="BP11" s="104" t="s">
        <v>28</v>
      </c>
      <c r="BQ11" s="104" t="s">
        <v>28</v>
      </c>
      <c r="BR11" s="106" t="s">
        <v>28</v>
      </c>
      <c r="BS11" s="106" t="s">
        <v>28</v>
      </c>
      <c r="BT11" s="106" t="s">
        <v>28</v>
      </c>
      <c r="BU11" s="106" t="s">
        <v>28</v>
      </c>
      <c r="BV11" s="110">
        <v>1</v>
      </c>
      <c r="BW11" s="111">
        <v>3805436.1606999999</v>
      </c>
      <c r="BX11" s="111">
        <v>4061082.6516999998</v>
      </c>
      <c r="BY11" s="111">
        <v>4031783.9616</v>
      </c>
    </row>
    <row r="12" spans="1:77" x14ac:dyDescent="0.3">
      <c r="A12" t="s">
        <v>33</v>
      </c>
      <c r="B12" s="104">
        <v>3420732.7980999998</v>
      </c>
      <c r="C12" s="104">
        <v>70070</v>
      </c>
      <c r="D12" s="105">
        <v>0.50425481289999996</v>
      </c>
      <c r="E12" s="106">
        <v>0.48386533259999998</v>
      </c>
      <c r="F12" s="106">
        <v>0.52550348039999994</v>
      </c>
      <c r="G12" s="106">
        <v>5.5971781999999996E-3</v>
      </c>
      <c r="H12" s="107">
        <v>0.4881879261</v>
      </c>
      <c r="I12" s="106">
        <v>0.48767086069999999</v>
      </c>
      <c r="J12" s="106">
        <v>0.48870553970000002</v>
      </c>
      <c r="K12" s="106">
        <v>0.94332531669999997</v>
      </c>
      <c r="L12" s="106">
        <v>0.90518207549999996</v>
      </c>
      <c r="M12" s="106">
        <v>0.9830758664</v>
      </c>
      <c r="N12" s="106" t="s">
        <v>28</v>
      </c>
      <c r="O12" s="106" t="s">
        <v>28</v>
      </c>
      <c r="P12" s="106" t="s">
        <v>28</v>
      </c>
      <c r="Q12" s="106" t="s">
        <v>28</v>
      </c>
      <c r="R12" s="112" t="s">
        <v>28</v>
      </c>
      <c r="S12" s="104">
        <v>3678762.1872</v>
      </c>
      <c r="T12" s="104">
        <v>74307</v>
      </c>
      <c r="U12" s="105">
        <v>0.50771071189999994</v>
      </c>
      <c r="V12" s="106">
        <v>0.48720050860000003</v>
      </c>
      <c r="W12" s="106">
        <v>0.52908435519999997</v>
      </c>
      <c r="X12" s="106">
        <v>0.3544112297</v>
      </c>
      <c r="Y12" s="107">
        <v>0.49507612839999998</v>
      </c>
      <c r="Z12" s="106">
        <v>0.49457048149999999</v>
      </c>
      <c r="AA12" s="106">
        <v>0.4955822922</v>
      </c>
      <c r="AB12" s="106">
        <v>0.98070488109999998</v>
      </c>
      <c r="AC12" s="106">
        <v>0.94108693340000005</v>
      </c>
      <c r="AD12" s="106">
        <v>1.0219906680999999</v>
      </c>
      <c r="AE12" s="104" t="s">
        <v>28</v>
      </c>
      <c r="AF12" s="106" t="s">
        <v>28</v>
      </c>
      <c r="AG12" s="106" t="s">
        <v>28</v>
      </c>
      <c r="AH12" s="106" t="s">
        <v>28</v>
      </c>
      <c r="AI12" s="112" t="s">
        <v>28</v>
      </c>
      <c r="AJ12" s="104">
        <v>3810994.8080000002</v>
      </c>
      <c r="AK12" s="104">
        <v>69609</v>
      </c>
      <c r="AL12" s="105">
        <v>0.54340817190000001</v>
      </c>
      <c r="AM12" s="106">
        <v>0.52147832390000004</v>
      </c>
      <c r="AN12" s="106">
        <v>0.56626024070000003</v>
      </c>
      <c r="AO12" s="106">
        <v>0.20021832310000001</v>
      </c>
      <c r="AP12" s="107">
        <v>0.54748592969999998</v>
      </c>
      <c r="AQ12" s="106">
        <v>0.5469365357</v>
      </c>
      <c r="AR12" s="106">
        <v>0.54803587549999999</v>
      </c>
      <c r="AS12" s="106">
        <v>0.97343755160000001</v>
      </c>
      <c r="AT12" s="106">
        <v>0.93415338439999995</v>
      </c>
      <c r="AU12" s="106">
        <v>1.0143737449000001</v>
      </c>
      <c r="AV12" s="104" t="s">
        <v>28</v>
      </c>
      <c r="AW12" s="106" t="s">
        <v>28</v>
      </c>
      <c r="AX12" s="106" t="s">
        <v>28</v>
      </c>
      <c r="AY12" s="106" t="s">
        <v>28</v>
      </c>
      <c r="AZ12" s="112" t="s">
        <v>28</v>
      </c>
      <c r="BA12" s="106" t="s">
        <v>28</v>
      </c>
      <c r="BB12" s="106" t="s">
        <v>28</v>
      </c>
      <c r="BC12" s="106" t="s">
        <v>28</v>
      </c>
      <c r="BD12" s="106" t="s">
        <v>28</v>
      </c>
      <c r="BE12" s="106" t="s">
        <v>28</v>
      </c>
      <c r="BF12" s="104" t="s">
        <v>28</v>
      </c>
      <c r="BG12" s="106" t="s">
        <v>28</v>
      </c>
      <c r="BH12" s="106" t="s">
        <v>28</v>
      </c>
      <c r="BI12" s="106" t="s">
        <v>28</v>
      </c>
      <c r="BJ12" s="106" t="s">
        <v>28</v>
      </c>
      <c r="BK12" s="104">
        <v>1</v>
      </c>
      <c r="BL12" s="104" t="s">
        <v>28</v>
      </c>
      <c r="BM12" s="104" t="s">
        <v>28</v>
      </c>
      <c r="BN12" s="104" t="s">
        <v>28</v>
      </c>
      <c r="BO12" s="104" t="s">
        <v>28</v>
      </c>
      <c r="BP12" s="104" t="s">
        <v>28</v>
      </c>
      <c r="BQ12" s="104" t="s">
        <v>28</v>
      </c>
      <c r="BR12" s="106" t="s">
        <v>28</v>
      </c>
      <c r="BS12" s="106" t="s">
        <v>28</v>
      </c>
      <c r="BT12" s="106" t="s">
        <v>28</v>
      </c>
      <c r="BU12" s="106" t="s">
        <v>28</v>
      </c>
      <c r="BV12" s="110">
        <v>1</v>
      </c>
      <c r="BW12" s="111">
        <v>3420732.7980999998</v>
      </c>
      <c r="BX12" s="111">
        <v>3678762.1872</v>
      </c>
      <c r="BY12" s="111">
        <v>3810994.8080000002</v>
      </c>
    </row>
    <row r="13" spans="1:77" x14ac:dyDescent="0.3">
      <c r="A13" t="s">
        <v>40</v>
      </c>
      <c r="B13" s="104">
        <v>3983336.7755999998</v>
      </c>
      <c r="C13" s="104">
        <v>73381</v>
      </c>
      <c r="D13" s="105">
        <v>0.56061687380000003</v>
      </c>
      <c r="E13" s="106">
        <v>0.53795647010000003</v>
      </c>
      <c r="F13" s="106">
        <v>0.5842318044</v>
      </c>
      <c r="G13" s="106">
        <v>2.3716332999999999E-2</v>
      </c>
      <c r="H13" s="107">
        <v>0.54282944840000003</v>
      </c>
      <c r="I13" s="106">
        <v>0.54229663549999996</v>
      </c>
      <c r="J13" s="106">
        <v>0.54336278490000001</v>
      </c>
      <c r="K13" s="106">
        <v>1.0487635943</v>
      </c>
      <c r="L13" s="106">
        <v>1.0063720653999999</v>
      </c>
      <c r="M13" s="106">
        <v>1.0929407866</v>
      </c>
      <c r="N13" s="106" t="s">
        <v>28</v>
      </c>
      <c r="O13" s="106" t="s">
        <v>28</v>
      </c>
      <c r="P13" s="106" t="s">
        <v>28</v>
      </c>
      <c r="Q13" s="106" t="s">
        <v>28</v>
      </c>
      <c r="R13" s="112" t="s">
        <v>28</v>
      </c>
      <c r="S13" s="104">
        <v>3676107.0296999998</v>
      </c>
      <c r="T13" s="104">
        <v>74203</v>
      </c>
      <c r="U13" s="105">
        <v>0.50590760379999999</v>
      </c>
      <c r="V13" s="106">
        <v>0.48540980169999998</v>
      </c>
      <c r="W13" s="106">
        <v>0.52727098350000001</v>
      </c>
      <c r="X13" s="106">
        <v>0.27488930830000002</v>
      </c>
      <c r="Y13" s="107">
        <v>0.49541218409999999</v>
      </c>
      <c r="Z13" s="106">
        <v>0.49490601140000001</v>
      </c>
      <c r="AA13" s="106">
        <v>0.4959188745</v>
      </c>
      <c r="AB13" s="106">
        <v>0.97722195889999997</v>
      </c>
      <c r="AC13" s="106">
        <v>0.93762796559999995</v>
      </c>
      <c r="AD13" s="106">
        <v>1.0184879205999999</v>
      </c>
      <c r="AE13" s="104" t="s">
        <v>28</v>
      </c>
      <c r="AF13" s="106" t="s">
        <v>28</v>
      </c>
      <c r="AG13" s="106" t="s">
        <v>28</v>
      </c>
      <c r="AH13" s="106" t="s">
        <v>28</v>
      </c>
      <c r="AI13" s="112" t="s">
        <v>28</v>
      </c>
      <c r="AJ13" s="104">
        <v>4164356.3300999999</v>
      </c>
      <c r="AK13" s="104">
        <v>77049</v>
      </c>
      <c r="AL13" s="105">
        <v>0.53895165869999995</v>
      </c>
      <c r="AM13" s="106">
        <v>0.51717472119999996</v>
      </c>
      <c r="AN13" s="106">
        <v>0.56164556880000005</v>
      </c>
      <c r="AO13" s="106">
        <v>9.4794416699999995E-2</v>
      </c>
      <c r="AP13" s="107">
        <v>0.54048155460000002</v>
      </c>
      <c r="AQ13" s="106">
        <v>0.53996269900000005</v>
      </c>
      <c r="AR13" s="106">
        <v>0.54100090879999996</v>
      </c>
      <c r="AS13" s="106">
        <v>0.96545434949999998</v>
      </c>
      <c r="AT13" s="106">
        <v>0.92644409930000005</v>
      </c>
      <c r="AU13" s="106">
        <v>1.006107224</v>
      </c>
      <c r="AV13" s="104" t="s">
        <v>28</v>
      </c>
      <c r="AW13" s="106" t="s">
        <v>28</v>
      </c>
      <c r="AX13" s="106" t="s">
        <v>28</v>
      </c>
      <c r="AY13" s="106" t="s">
        <v>28</v>
      </c>
      <c r="AZ13" s="112" t="s">
        <v>28</v>
      </c>
      <c r="BA13" s="106" t="s">
        <v>28</v>
      </c>
      <c r="BB13" s="106" t="s">
        <v>28</v>
      </c>
      <c r="BC13" s="106" t="s">
        <v>28</v>
      </c>
      <c r="BD13" s="106" t="s">
        <v>28</v>
      </c>
      <c r="BE13" s="106" t="s">
        <v>28</v>
      </c>
      <c r="BF13" s="104" t="s">
        <v>28</v>
      </c>
      <c r="BG13" s="106" t="s">
        <v>28</v>
      </c>
      <c r="BH13" s="106" t="s">
        <v>28</v>
      </c>
      <c r="BI13" s="106" t="s">
        <v>28</v>
      </c>
      <c r="BJ13" s="106" t="s">
        <v>28</v>
      </c>
      <c r="BK13" s="104" t="s">
        <v>28</v>
      </c>
      <c r="BL13" s="104" t="s">
        <v>28</v>
      </c>
      <c r="BM13" s="104" t="s">
        <v>28</v>
      </c>
      <c r="BN13" s="104" t="s">
        <v>28</v>
      </c>
      <c r="BO13" s="104" t="s">
        <v>28</v>
      </c>
      <c r="BP13" s="104" t="s">
        <v>28</v>
      </c>
      <c r="BQ13" s="104" t="s">
        <v>28</v>
      </c>
      <c r="BR13" s="106" t="s">
        <v>28</v>
      </c>
      <c r="BS13" s="106" t="s">
        <v>28</v>
      </c>
      <c r="BT13" s="106" t="s">
        <v>28</v>
      </c>
      <c r="BU13" s="106" t="s">
        <v>28</v>
      </c>
      <c r="BV13" s="110" t="s">
        <v>28</v>
      </c>
      <c r="BW13" s="111">
        <v>3983336.7755999998</v>
      </c>
      <c r="BX13" s="111">
        <v>3676107.0296999998</v>
      </c>
      <c r="BY13" s="111">
        <v>4164356.3300999999</v>
      </c>
    </row>
    <row r="14" spans="1:77" x14ac:dyDescent="0.3">
      <c r="A14" t="s">
        <v>41</v>
      </c>
      <c r="B14" s="104">
        <v>6097434.2702000001</v>
      </c>
      <c r="C14" s="104">
        <v>117197</v>
      </c>
      <c r="D14" s="105">
        <v>0.54210426030000003</v>
      </c>
      <c r="E14" s="106">
        <v>0.5202063468</v>
      </c>
      <c r="F14" s="106">
        <v>0.56492395910000004</v>
      </c>
      <c r="G14" s="106">
        <v>0.50475637309999999</v>
      </c>
      <c r="H14" s="107">
        <v>0.52027221430000004</v>
      </c>
      <c r="I14" s="106">
        <v>0.51985942090000004</v>
      </c>
      <c r="J14" s="106">
        <v>0.52068533559999997</v>
      </c>
      <c r="K14" s="106">
        <v>1.0141314666000001</v>
      </c>
      <c r="L14" s="106">
        <v>0.97316635210000002</v>
      </c>
      <c r="M14" s="106">
        <v>1.0568209941</v>
      </c>
      <c r="N14" s="106" t="s">
        <v>442</v>
      </c>
      <c r="O14" s="106">
        <v>1.0092536922999999</v>
      </c>
      <c r="P14" s="106">
        <v>0.97864900180000003</v>
      </c>
      <c r="Q14" s="106">
        <v>1.0408154645000001</v>
      </c>
      <c r="R14" s="112">
        <v>0.55768811640000004</v>
      </c>
      <c r="S14" s="104">
        <v>6653484.1289999997</v>
      </c>
      <c r="T14" s="104">
        <v>131965</v>
      </c>
      <c r="U14" s="105">
        <v>0.52557989709999997</v>
      </c>
      <c r="V14" s="106">
        <v>0.50436791969999994</v>
      </c>
      <c r="W14" s="106">
        <v>0.54768397729999996</v>
      </c>
      <c r="X14" s="106">
        <v>0.47231285629999997</v>
      </c>
      <c r="Y14" s="107">
        <v>0.50418551349999996</v>
      </c>
      <c r="Z14" s="106">
        <v>0.50380255750000003</v>
      </c>
      <c r="AA14" s="106">
        <v>0.5045687606</v>
      </c>
      <c r="AB14" s="106">
        <v>1.0152213819</v>
      </c>
      <c r="AC14" s="106">
        <v>0.97424787209999997</v>
      </c>
      <c r="AD14" s="106">
        <v>1.0579180964999999</v>
      </c>
      <c r="AE14" s="104" t="s">
        <v>45</v>
      </c>
      <c r="AF14" s="106">
        <v>1.0096957018999999</v>
      </c>
      <c r="AG14" s="106">
        <v>0.97912689900000005</v>
      </c>
      <c r="AH14" s="106">
        <v>1.0412188771999999</v>
      </c>
      <c r="AI14" s="112">
        <v>0.53845304940000005</v>
      </c>
      <c r="AJ14" s="104">
        <v>7574050.0429999996</v>
      </c>
      <c r="AK14" s="104">
        <v>132884</v>
      </c>
      <c r="AL14" s="105">
        <v>0.57619906509999996</v>
      </c>
      <c r="AM14" s="106">
        <v>0.55295450099999999</v>
      </c>
      <c r="AN14" s="106">
        <v>0.60042076150000001</v>
      </c>
      <c r="AO14" s="106">
        <v>0.1316906524</v>
      </c>
      <c r="AP14" s="107">
        <v>0.56997456749999997</v>
      </c>
      <c r="AQ14" s="106">
        <v>0.56956879289999995</v>
      </c>
      <c r="AR14" s="106">
        <v>0.57038063120000004</v>
      </c>
      <c r="AS14" s="106">
        <v>1.0321777186000001</v>
      </c>
      <c r="AT14" s="106">
        <v>0.99053842670000003</v>
      </c>
      <c r="AU14" s="106">
        <v>1.0755674027</v>
      </c>
      <c r="AV14" s="104" t="s">
        <v>239</v>
      </c>
      <c r="AW14" s="106">
        <v>0.9914342988</v>
      </c>
      <c r="AX14" s="106">
        <v>0.9614456414</v>
      </c>
      <c r="AY14" s="106">
        <v>1.0223583388999999</v>
      </c>
      <c r="AZ14" s="112">
        <v>0.58304037190000002</v>
      </c>
      <c r="BA14" s="106" t="s">
        <v>240</v>
      </c>
      <c r="BB14" s="106">
        <v>0.41040850579999999</v>
      </c>
      <c r="BC14" s="106">
        <v>0.94671726050000005</v>
      </c>
      <c r="BD14" s="106">
        <v>0.83100046869999999</v>
      </c>
      <c r="BE14" s="106">
        <v>1.0785476124</v>
      </c>
      <c r="BF14" s="104" t="s">
        <v>236</v>
      </c>
      <c r="BG14" s="106">
        <v>0.98426413499999998</v>
      </c>
      <c r="BH14" s="106">
        <v>1.0013144463000001</v>
      </c>
      <c r="BI14" s="106">
        <v>0.87877937340000001</v>
      </c>
      <c r="BJ14" s="106">
        <v>1.1409355417</v>
      </c>
      <c r="BK14" s="104" t="s">
        <v>28</v>
      </c>
      <c r="BL14" s="104" t="s">
        <v>28</v>
      </c>
      <c r="BM14" s="104" t="s">
        <v>28</v>
      </c>
      <c r="BN14" s="104" t="s">
        <v>28</v>
      </c>
      <c r="BO14" s="104" t="s">
        <v>28</v>
      </c>
      <c r="BP14" s="104" t="s">
        <v>28</v>
      </c>
      <c r="BQ14" s="104" t="s">
        <v>28</v>
      </c>
      <c r="BR14" s="106" t="s">
        <v>28</v>
      </c>
      <c r="BS14" s="106" t="s">
        <v>28</v>
      </c>
      <c r="BT14" s="106" t="s">
        <v>28</v>
      </c>
      <c r="BU14" s="106" t="s">
        <v>28</v>
      </c>
      <c r="BV14" s="110" t="s">
        <v>28</v>
      </c>
      <c r="BW14" s="111">
        <v>6097434.2702000001</v>
      </c>
      <c r="BX14" s="111">
        <v>6653484.1289999997</v>
      </c>
      <c r="BY14" s="111">
        <v>7574050.0429999996</v>
      </c>
    </row>
    <row r="15" spans="1:77" x14ac:dyDescent="0.3">
      <c r="A15" t="s">
        <v>34</v>
      </c>
      <c r="B15" s="104">
        <v>6378543.6123000002</v>
      </c>
      <c r="C15" s="104">
        <v>117089</v>
      </c>
      <c r="D15" s="105">
        <v>0.55782337380000002</v>
      </c>
      <c r="E15" s="106">
        <v>0.53530568519999999</v>
      </c>
      <c r="F15" s="106">
        <v>0.58128827120000004</v>
      </c>
      <c r="G15" s="106">
        <v>4.2648503300000001E-2</v>
      </c>
      <c r="H15" s="107">
        <v>0.54476027739999999</v>
      </c>
      <c r="I15" s="106">
        <v>0.54433768250000003</v>
      </c>
      <c r="J15" s="106">
        <v>0.54518320040000001</v>
      </c>
      <c r="K15" s="106">
        <v>1.043537706</v>
      </c>
      <c r="L15" s="106">
        <v>1.0014131587999999</v>
      </c>
      <c r="M15" s="106">
        <v>1.0874342266999999</v>
      </c>
      <c r="N15" s="106" t="s">
        <v>28</v>
      </c>
      <c r="O15" s="106" t="s">
        <v>28</v>
      </c>
      <c r="P15" s="106" t="s">
        <v>28</v>
      </c>
      <c r="Q15" s="106" t="s">
        <v>28</v>
      </c>
      <c r="R15" s="106" t="s">
        <v>28</v>
      </c>
      <c r="S15" s="104">
        <v>6668439.1201999998</v>
      </c>
      <c r="T15" s="104">
        <v>129548</v>
      </c>
      <c r="U15" s="105">
        <v>0.53693413290000003</v>
      </c>
      <c r="V15" s="106">
        <v>0.51525510249999995</v>
      </c>
      <c r="W15" s="106">
        <v>0.55952529470000001</v>
      </c>
      <c r="X15" s="106">
        <v>8.27656425E-2</v>
      </c>
      <c r="Y15" s="107">
        <v>0.51474658969999998</v>
      </c>
      <c r="Z15" s="106">
        <v>0.51435605049999999</v>
      </c>
      <c r="AA15" s="106">
        <v>0.51513742549999997</v>
      </c>
      <c r="AB15" s="106">
        <v>1.0371534669</v>
      </c>
      <c r="AC15" s="106">
        <v>0.99527778759999996</v>
      </c>
      <c r="AD15" s="106">
        <v>1.0807910386999999</v>
      </c>
      <c r="AE15" s="104" t="s">
        <v>28</v>
      </c>
      <c r="AF15" s="104" t="s">
        <v>28</v>
      </c>
      <c r="AG15" s="104" t="s">
        <v>28</v>
      </c>
      <c r="AH15" s="104" t="s">
        <v>28</v>
      </c>
      <c r="AI15" s="104" t="s">
        <v>28</v>
      </c>
      <c r="AJ15" s="104">
        <v>7559169.4724000003</v>
      </c>
      <c r="AK15" s="104">
        <v>132121</v>
      </c>
      <c r="AL15" s="105">
        <v>0.5778783408</v>
      </c>
      <c r="AM15" s="106">
        <v>0.55456033969999996</v>
      </c>
      <c r="AN15" s="106">
        <v>0.60217681079999996</v>
      </c>
      <c r="AO15" s="106">
        <v>9.9851098499999999E-2</v>
      </c>
      <c r="AP15" s="107">
        <v>0.57213989239999996</v>
      </c>
      <c r="AQ15" s="106">
        <v>0.57173217570000001</v>
      </c>
      <c r="AR15" s="106">
        <v>0.57254789979999998</v>
      </c>
      <c r="AS15" s="106">
        <v>1.0351858994000001</v>
      </c>
      <c r="AT15" s="106">
        <v>0.99341505559999999</v>
      </c>
      <c r="AU15" s="106">
        <v>1.0787131122</v>
      </c>
      <c r="AV15" s="104" t="s">
        <v>28</v>
      </c>
      <c r="AW15" s="104" t="s">
        <v>28</v>
      </c>
      <c r="AX15" s="104" t="s">
        <v>28</v>
      </c>
      <c r="AY15" s="104" t="s">
        <v>28</v>
      </c>
      <c r="AZ15" s="104" t="s">
        <v>28</v>
      </c>
      <c r="BA15" s="104" t="s">
        <v>28</v>
      </c>
      <c r="BB15" s="104" t="s">
        <v>28</v>
      </c>
      <c r="BC15" s="104" t="s">
        <v>28</v>
      </c>
      <c r="BD15" s="104" t="s">
        <v>28</v>
      </c>
      <c r="BE15" s="104" t="s">
        <v>28</v>
      </c>
      <c r="BF15" s="104" t="s">
        <v>28</v>
      </c>
      <c r="BG15" s="104" t="s">
        <v>28</v>
      </c>
      <c r="BH15" s="104" t="s">
        <v>28</v>
      </c>
      <c r="BI15" s="104" t="s">
        <v>28</v>
      </c>
      <c r="BJ15" s="104" t="s">
        <v>28</v>
      </c>
      <c r="BK15" s="104" t="s">
        <v>28</v>
      </c>
      <c r="BL15" s="104" t="s">
        <v>28</v>
      </c>
      <c r="BM15" s="104" t="s">
        <v>28</v>
      </c>
      <c r="BN15" s="104" t="s">
        <v>28</v>
      </c>
      <c r="BO15" s="104" t="s">
        <v>28</v>
      </c>
      <c r="BP15" s="104" t="s">
        <v>28</v>
      </c>
      <c r="BQ15" s="104" t="s">
        <v>28</v>
      </c>
      <c r="BR15" s="106" t="s">
        <v>28</v>
      </c>
      <c r="BS15" s="106" t="s">
        <v>28</v>
      </c>
      <c r="BT15" s="106" t="s">
        <v>28</v>
      </c>
      <c r="BU15" s="106" t="s">
        <v>28</v>
      </c>
      <c r="BV15" s="110" t="s">
        <v>28</v>
      </c>
      <c r="BW15" s="111">
        <v>6378543.6123000002</v>
      </c>
      <c r="BX15" s="111">
        <v>6668439.1201999998</v>
      </c>
      <c r="BY15" s="111">
        <v>7559169.4724000003</v>
      </c>
    </row>
    <row r="16" spans="1:77" x14ac:dyDescent="0.3">
      <c r="A16" t="s">
        <v>35</v>
      </c>
      <c r="B16" s="104">
        <v>6354384.5307999998</v>
      </c>
      <c r="C16" s="104">
        <v>117852</v>
      </c>
      <c r="D16" s="105">
        <v>0.54694085329999997</v>
      </c>
      <c r="E16" s="106">
        <v>0.5248268961</v>
      </c>
      <c r="F16" s="106">
        <v>0.56998659799999996</v>
      </c>
      <c r="G16" s="106">
        <v>0.27650753109999998</v>
      </c>
      <c r="H16" s="107">
        <v>0.53918342760000004</v>
      </c>
      <c r="I16" s="106">
        <v>0.53876436480000001</v>
      </c>
      <c r="J16" s="106">
        <v>0.53960281629999995</v>
      </c>
      <c r="K16" s="106">
        <v>1.0231794331999999</v>
      </c>
      <c r="L16" s="106">
        <v>0.98181015890000001</v>
      </c>
      <c r="M16" s="106">
        <v>1.0662918315000001</v>
      </c>
      <c r="N16" s="106" t="s">
        <v>28</v>
      </c>
      <c r="O16" s="104" t="s">
        <v>28</v>
      </c>
      <c r="P16" s="104" t="s">
        <v>28</v>
      </c>
      <c r="Q16" s="104" t="s">
        <v>28</v>
      </c>
      <c r="R16" s="104" t="s">
        <v>28</v>
      </c>
      <c r="S16" s="104">
        <v>6891302.2835999997</v>
      </c>
      <c r="T16" s="104">
        <v>131345</v>
      </c>
      <c r="U16" s="105">
        <v>0.53510525450000002</v>
      </c>
      <c r="V16" s="106">
        <v>0.51350417699999995</v>
      </c>
      <c r="W16" s="106">
        <v>0.55761500350000004</v>
      </c>
      <c r="X16" s="106">
        <v>0.1157410601</v>
      </c>
      <c r="Y16" s="107">
        <v>0.52467184010000001</v>
      </c>
      <c r="Z16" s="106">
        <v>0.52428025779999998</v>
      </c>
      <c r="AA16" s="106">
        <v>0.52506371490000003</v>
      </c>
      <c r="AB16" s="106">
        <v>1.0336207662000001</v>
      </c>
      <c r="AC16" s="106">
        <v>0.99189566230000004</v>
      </c>
      <c r="AD16" s="106">
        <v>1.0771010792</v>
      </c>
      <c r="AE16" s="104" t="s">
        <v>28</v>
      </c>
      <c r="AF16" s="104" t="s">
        <v>28</v>
      </c>
      <c r="AG16" s="104" t="s">
        <v>28</v>
      </c>
      <c r="AH16" s="104" t="s">
        <v>28</v>
      </c>
      <c r="AI16" s="104" t="s">
        <v>28</v>
      </c>
      <c r="AJ16" s="104">
        <v>7525416.1190999998</v>
      </c>
      <c r="AK16" s="104">
        <v>131360</v>
      </c>
      <c r="AL16" s="105">
        <v>0.57627953529999998</v>
      </c>
      <c r="AM16" s="106">
        <v>0.55301566950000003</v>
      </c>
      <c r="AN16" s="106">
        <v>0.60052204860000002</v>
      </c>
      <c r="AO16" s="106">
        <v>0.1302673419</v>
      </c>
      <c r="AP16" s="107">
        <v>0.57288490550000004</v>
      </c>
      <c r="AQ16" s="106">
        <v>0.57247574369999998</v>
      </c>
      <c r="AR16" s="106">
        <v>0.57329435979999999</v>
      </c>
      <c r="AS16" s="106">
        <v>1.0323218694</v>
      </c>
      <c r="AT16" s="106">
        <v>0.99064800119999996</v>
      </c>
      <c r="AU16" s="106">
        <v>1.0757488439</v>
      </c>
      <c r="AV16" s="104" t="s">
        <v>28</v>
      </c>
      <c r="AW16" s="104" t="s">
        <v>28</v>
      </c>
      <c r="AX16" s="104" t="s">
        <v>28</v>
      </c>
      <c r="AY16" s="104" t="s">
        <v>28</v>
      </c>
      <c r="AZ16" s="104" t="s">
        <v>28</v>
      </c>
      <c r="BA16" s="104" t="s">
        <v>28</v>
      </c>
      <c r="BB16" s="104" t="s">
        <v>28</v>
      </c>
      <c r="BC16" s="104" t="s">
        <v>28</v>
      </c>
      <c r="BD16" s="104" t="s">
        <v>28</v>
      </c>
      <c r="BE16" s="104" t="s">
        <v>28</v>
      </c>
      <c r="BF16" s="104" t="s">
        <v>28</v>
      </c>
      <c r="BG16" s="104" t="s">
        <v>28</v>
      </c>
      <c r="BH16" s="104" t="s">
        <v>28</v>
      </c>
      <c r="BI16" s="104" t="s">
        <v>28</v>
      </c>
      <c r="BJ16" s="104" t="s">
        <v>28</v>
      </c>
      <c r="BK16" s="104" t="s">
        <v>28</v>
      </c>
      <c r="BL16" s="104" t="s">
        <v>28</v>
      </c>
      <c r="BM16" s="104" t="s">
        <v>28</v>
      </c>
      <c r="BN16" s="104" t="s">
        <v>28</v>
      </c>
      <c r="BO16" s="104" t="s">
        <v>28</v>
      </c>
      <c r="BP16" s="104" t="s">
        <v>28</v>
      </c>
      <c r="BQ16" s="104" t="s">
        <v>28</v>
      </c>
      <c r="BR16" s="106" t="s">
        <v>28</v>
      </c>
      <c r="BS16" s="106" t="s">
        <v>28</v>
      </c>
      <c r="BT16" s="106" t="s">
        <v>28</v>
      </c>
      <c r="BU16" s="106" t="s">
        <v>28</v>
      </c>
      <c r="BV16" s="110" t="s">
        <v>28</v>
      </c>
      <c r="BW16" s="111">
        <v>6354384.5307999998</v>
      </c>
      <c r="BX16" s="111">
        <v>6891302.2835999997</v>
      </c>
      <c r="BY16" s="111">
        <v>7525416.1190999998</v>
      </c>
    </row>
    <row r="17" spans="1:77" x14ac:dyDescent="0.3">
      <c r="A17" t="s">
        <v>36</v>
      </c>
      <c r="B17" s="104">
        <v>6359674.7637</v>
      </c>
      <c r="C17" s="104">
        <v>115616</v>
      </c>
      <c r="D17" s="105">
        <v>0.55986311150000001</v>
      </c>
      <c r="E17" s="106">
        <v>0.53723805629999999</v>
      </c>
      <c r="F17" s="106">
        <v>0.58344099029999996</v>
      </c>
      <c r="G17" s="106">
        <v>2.7930128200000001E-2</v>
      </c>
      <c r="H17" s="107">
        <v>0.55006874169999997</v>
      </c>
      <c r="I17" s="106">
        <v>0.54964139649999999</v>
      </c>
      <c r="J17" s="106">
        <v>0.55049641910000002</v>
      </c>
      <c r="K17" s="106">
        <v>1.0473535075</v>
      </c>
      <c r="L17" s="106">
        <v>1.0050281060999999</v>
      </c>
      <c r="M17" s="106">
        <v>1.0914613859</v>
      </c>
      <c r="N17" s="106" t="s">
        <v>28</v>
      </c>
      <c r="O17" s="104" t="s">
        <v>28</v>
      </c>
      <c r="P17" s="104" t="s">
        <v>28</v>
      </c>
      <c r="Q17" s="104" t="s">
        <v>28</v>
      </c>
      <c r="R17" s="104" t="s">
        <v>28</v>
      </c>
      <c r="S17" s="104">
        <v>6860474.8849999998</v>
      </c>
      <c r="T17" s="104">
        <v>130755</v>
      </c>
      <c r="U17" s="105">
        <v>0.53322540480000002</v>
      </c>
      <c r="V17" s="106">
        <v>0.51170398910000003</v>
      </c>
      <c r="W17" s="106">
        <v>0.55565197529999999</v>
      </c>
      <c r="X17" s="106">
        <v>0.1597952356</v>
      </c>
      <c r="Y17" s="107">
        <v>0.52468164770000003</v>
      </c>
      <c r="Z17" s="106">
        <v>0.52428917959999999</v>
      </c>
      <c r="AA17" s="106">
        <v>0.52507440969999997</v>
      </c>
      <c r="AB17" s="106">
        <v>1.0299896082</v>
      </c>
      <c r="AC17" s="106">
        <v>0.9884183809</v>
      </c>
      <c r="AD17" s="106">
        <v>1.073309252</v>
      </c>
      <c r="AE17" s="104" t="s">
        <v>28</v>
      </c>
      <c r="AF17" s="104" t="s">
        <v>28</v>
      </c>
      <c r="AG17" s="104" t="s">
        <v>28</v>
      </c>
      <c r="AH17" s="104" t="s">
        <v>28</v>
      </c>
      <c r="AI17" s="104" t="s">
        <v>28</v>
      </c>
      <c r="AJ17" s="104">
        <v>7499221.0642999997</v>
      </c>
      <c r="AK17" s="104">
        <v>132001</v>
      </c>
      <c r="AL17" s="105">
        <v>0.57102557710000001</v>
      </c>
      <c r="AM17" s="106">
        <v>0.54798461499999995</v>
      </c>
      <c r="AN17" s="106">
        <v>0.59503533630000005</v>
      </c>
      <c r="AO17" s="106">
        <v>0.28106537259999997</v>
      </c>
      <c r="AP17" s="107">
        <v>0.56811850399999997</v>
      </c>
      <c r="AQ17" s="106">
        <v>0.56771203859999997</v>
      </c>
      <c r="AR17" s="106">
        <v>0.56852526039999995</v>
      </c>
      <c r="AS17" s="106">
        <v>1.0229101593000001</v>
      </c>
      <c r="AT17" s="106">
        <v>0.98163559099999997</v>
      </c>
      <c r="AU17" s="106">
        <v>1.0659201883</v>
      </c>
      <c r="AV17" s="104" t="s">
        <v>28</v>
      </c>
      <c r="AW17" s="104" t="s">
        <v>28</v>
      </c>
      <c r="AX17" s="104" t="s">
        <v>28</v>
      </c>
      <c r="AY17" s="104" t="s">
        <v>28</v>
      </c>
      <c r="AZ17" s="104" t="s">
        <v>28</v>
      </c>
      <c r="BA17" s="104" t="s">
        <v>28</v>
      </c>
      <c r="BB17" s="104" t="s">
        <v>28</v>
      </c>
      <c r="BC17" s="104" t="s">
        <v>28</v>
      </c>
      <c r="BD17" s="104" t="s">
        <v>28</v>
      </c>
      <c r="BE17" s="104" t="s">
        <v>28</v>
      </c>
      <c r="BF17" s="104" t="s">
        <v>28</v>
      </c>
      <c r="BG17" s="104" t="s">
        <v>28</v>
      </c>
      <c r="BH17" s="104" t="s">
        <v>28</v>
      </c>
      <c r="BI17" s="104" t="s">
        <v>28</v>
      </c>
      <c r="BJ17" s="104" t="s">
        <v>28</v>
      </c>
      <c r="BK17" s="104" t="s">
        <v>28</v>
      </c>
      <c r="BL17" s="104" t="s">
        <v>28</v>
      </c>
      <c r="BM17" s="104" t="s">
        <v>28</v>
      </c>
      <c r="BN17" s="104" t="s">
        <v>28</v>
      </c>
      <c r="BO17" s="104" t="s">
        <v>28</v>
      </c>
      <c r="BP17" s="104" t="s">
        <v>28</v>
      </c>
      <c r="BQ17" s="104" t="s">
        <v>28</v>
      </c>
      <c r="BR17" s="106" t="s">
        <v>28</v>
      </c>
      <c r="BS17" s="106" t="s">
        <v>28</v>
      </c>
      <c r="BT17" s="106" t="s">
        <v>28</v>
      </c>
      <c r="BU17" s="106" t="s">
        <v>28</v>
      </c>
      <c r="BV17" s="110" t="s">
        <v>28</v>
      </c>
      <c r="BW17" s="111">
        <v>6359674.7637</v>
      </c>
      <c r="BX17" s="111">
        <v>6860474.8849999998</v>
      </c>
      <c r="BY17" s="111">
        <v>7499221.0642999997</v>
      </c>
    </row>
    <row r="18" spans="1:77" x14ac:dyDescent="0.3">
      <c r="A18" t="s">
        <v>42</v>
      </c>
      <c r="B18" s="104">
        <v>6462331.7158000004</v>
      </c>
      <c r="C18" s="104">
        <v>118545</v>
      </c>
      <c r="D18" s="105">
        <v>0.54864416910000002</v>
      </c>
      <c r="E18" s="106">
        <v>0.52647995359999999</v>
      </c>
      <c r="F18" s="106">
        <v>0.57174147330000002</v>
      </c>
      <c r="G18" s="106">
        <v>0.2161166843</v>
      </c>
      <c r="H18" s="107">
        <v>0.54513743439999995</v>
      </c>
      <c r="I18" s="106">
        <v>0.54471729629999999</v>
      </c>
      <c r="J18" s="106">
        <v>0.54555789649999997</v>
      </c>
      <c r="K18" s="106">
        <v>1.0263658795999999</v>
      </c>
      <c r="L18" s="106">
        <v>0.98490258539999997</v>
      </c>
      <c r="M18" s="106">
        <v>1.0695747319</v>
      </c>
      <c r="N18" s="106" t="s">
        <v>28</v>
      </c>
      <c r="O18" s="104" t="s">
        <v>28</v>
      </c>
      <c r="P18" s="104" t="s">
        <v>28</v>
      </c>
      <c r="Q18" s="104" t="s">
        <v>28</v>
      </c>
      <c r="R18" s="104" t="s">
        <v>28</v>
      </c>
      <c r="S18" s="104">
        <v>6863432.9338999996</v>
      </c>
      <c r="T18" s="104">
        <v>130388</v>
      </c>
      <c r="U18" s="105">
        <v>0.5350934034</v>
      </c>
      <c r="V18" s="106">
        <v>0.51349671799999996</v>
      </c>
      <c r="W18" s="106">
        <v>0.55759840400000005</v>
      </c>
      <c r="X18" s="106">
        <v>0.11591778849999999</v>
      </c>
      <c r="Y18" s="107">
        <v>0.52638532179999997</v>
      </c>
      <c r="Z18" s="106">
        <v>0.52599166409999998</v>
      </c>
      <c r="AA18" s="106">
        <v>0.52677927410000003</v>
      </c>
      <c r="AB18" s="106">
        <v>1.0335978744000001</v>
      </c>
      <c r="AC18" s="106">
        <v>0.99188125439999997</v>
      </c>
      <c r="AD18" s="106">
        <v>1.0770690153</v>
      </c>
      <c r="AE18" s="104" t="s">
        <v>28</v>
      </c>
      <c r="AF18" s="104" t="s">
        <v>28</v>
      </c>
      <c r="AG18" s="104" t="s">
        <v>28</v>
      </c>
      <c r="AH18" s="104" t="s">
        <v>28</v>
      </c>
      <c r="AI18" s="104" t="s">
        <v>28</v>
      </c>
      <c r="AJ18" s="104">
        <v>7379072.5773</v>
      </c>
      <c r="AK18" s="104">
        <v>129288</v>
      </c>
      <c r="AL18" s="105">
        <v>0.57221453609999995</v>
      </c>
      <c r="AM18" s="106">
        <v>0.54913279820000005</v>
      </c>
      <c r="AN18" s="106">
        <v>0.59626647040000003</v>
      </c>
      <c r="AO18" s="106">
        <v>0.2390820109</v>
      </c>
      <c r="AP18" s="107">
        <v>0.57074690439999998</v>
      </c>
      <c r="AQ18" s="106">
        <v>0.57033524869999996</v>
      </c>
      <c r="AR18" s="106">
        <v>0.57115885720000004</v>
      </c>
      <c r="AS18" s="106">
        <v>1.0250400083</v>
      </c>
      <c r="AT18" s="106">
        <v>0.98369239600000002</v>
      </c>
      <c r="AU18" s="106">
        <v>1.0681255878</v>
      </c>
      <c r="AV18" s="104" t="s">
        <v>28</v>
      </c>
      <c r="AW18" s="104" t="s">
        <v>28</v>
      </c>
      <c r="AX18" s="104" t="s">
        <v>28</v>
      </c>
      <c r="AY18" s="104" t="s">
        <v>28</v>
      </c>
      <c r="AZ18" s="104" t="s">
        <v>28</v>
      </c>
      <c r="BA18" s="104" t="s">
        <v>28</v>
      </c>
      <c r="BB18" s="104" t="s">
        <v>28</v>
      </c>
      <c r="BC18" s="104" t="s">
        <v>28</v>
      </c>
      <c r="BD18" s="104" t="s">
        <v>28</v>
      </c>
      <c r="BE18" s="104" t="s">
        <v>28</v>
      </c>
      <c r="BF18" s="104" t="s">
        <v>28</v>
      </c>
      <c r="BG18" s="104" t="s">
        <v>28</v>
      </c>
      <c r="BH18" s="104" t="s">
        <v>28</v>
      </c>
      <c r="BI18" s="104" t="s">
        <v>28</v>
      </c>
      <c r="BJ18" s="104" t="s">
        <v>28</v>
      </c>
      <c r="BK18" s="104" t="s">
        <v>28</v>
      </c>
      <c r="BL18" s="104" t="s">
        <v>28</v>
      </c>
      <c r="BM18" s="104" t="s">
        <v>28</v>
      </c>
      <c r="BN18" s="104" t="s">
        <v>28</v>
      </c>
      <c r="BO18" s="104" t="s">
        <v>28</v>
      </c>
      <c r="BP18" s="104" t="s">
        <v>28</v>
      </c>
      <c r="BQ18" s="104" t="s">
        <v>28</v>
      </c>
      <c r="BR18" s="106" t="s">
        <v>28</v>
      </c>
      <c r="BS18" s="106" t="s">
        <v>28</v>
      </c>
      <c r="BT18" s="106" t="s">
        <v>28</v>
      </c>
      <c r="BU18" s="106" t="s">
        <v>28</v>
      </c>
      <c r="BV18" s="110" t="s">
        <v>28</v>
      </c>
      <c r="BW18" s="111">
        <v>6462331.7158000004</v>
      </c>
      <c r="BX18" s="111">
        <v>6863432.9338999996</v>
      </c>
      <c r="BY18" s="111">
        <v>7379072.5773</v>
      </c>
    </row>
    <row r="19" spans="1:77" x14ac:dyDescent="0.3">
      <c r="A19" t="s">
        <v>43</v>
      </c>
      <c r="B19" s="104">
        <v>50407073.799999997</v>
      </c>
      <c r="C19" s="104">
        <v>959985</v>
      </c>
      <c r="D19" s="105">
        <v>0.5345502808</v>
      </c>
      <c r="E19" s="106">
        <v>0.51299897650000004</v>
      </c>
      <c r="F19" s="106">
        <v>0.55700696449999998</v>
      </c>
      <c r="G19" s="106" t="s">
        <v>28</v>
      </c>
      <c r="H19" s="107">
        <v>0.52508188980000003</v>
      </c>
      <c r="I19" s="106">
        <v>0.52493695610000002</v>
      </c>
      <c r="J19" s="106">
        <v>0.52522686360000004</v>
      </c>
      <c r="K19" s="106" t="s">
        <v>28</v>
      </c>
      <c r="L19" s="106" t="s">
        <v>28</v>
      </c>
      <c r="M19" s="106" t="s">
        <v>28</v>
      </c>
      <c r="N19" s="106" t="s">
        <v>28</v>
      </c>
      <c r="O19" s="104" t="s">
        <v>28</v>
      </c>
      <c r="P19" s="104" t="s">
        <v>28</v>
      </c>
      <c r="Q19" s="104" t="s">
        <v>28</v>
      </c>
      <c r="R19" s="104" t="s">
        <v>28</v>
      </c>
      <c r="S19" s="104">
        <v>52509069.829000004</v>
      </c>
      <c r="T19" s="104">
        <v>1034089</v>
      </c>
      <c r="U19" s="105">
        <v>0.51769979089999996</v>
      </c>
      <c r="V19" s="106">
        <v>0.49682837930000001</v>
      </c>
      <c r="W19" s="106">
        <v>0.53944799580000002</v>
      </c>
      <c r="X19" s="106" t="s">
        <v>28</v>
      </c>
      <c r="Y19" s="107">
        <v>0.50778095339999996</v>
      </c>
      <c r="Z19" s="106">
        <v>0.50764362870000002</v>
      </c>
      <c r="AA19" s="106">
        <v>0.50791831519999997</v>
      </c>
      <c r="AB19" s="106" t="s">
        <v>28</v>
      </c>
      <c r="AC19" s="106" t="s">
        <v>28</v>
      </c>
      <c r="AD19" s="106" t="s">
        <v>28</v>
      </c>
      <c r="AE19" s="104" t="s">
        <v>28</v>
      </c>
      <c r="AF19" s="104" t="s">
        <v>28</v>
      </c>
      <c r="AG19" s="104" t="s">
        <v>28</v>
      </c>
      <c r="AH19" s="104" t="s">
        <v>28</v>
      </c>
      <c r="AI19" s="104" t="s">
        <v>28</v>
      </c>
      <c r="AJ19" s="104">
        <v>56903314.284000002</v>
      </c>
      <c r="AK19" s="104">
        <v>1019341</v>
      </c>
      <c r="AL19" s="105">
        <v>0.55823629470000002</v>
      </c>
      <c r="AM19" s="106">
        <v>0.55809127030000005</v>
      </c>
      <c r="AN19" s="106">
        <v>0.5583813567</v>
      </c>
      <c r="AO19" s="106" t="s">
        <v>28</v>
      </c>
      <c r="AP19" s="107">
        <v>0.55823629470000002</v>
      </c>
      <c r="AQ19" s="106">
        <v>0.55809127030000005</v>
      </c>
      <c r="AR19" s="106">
        <v>0.5583813567</v>
      </c>
      <c r="AS19" s="106" t="s">
        <v>28</v>
      </c>
      <c r="AT19" s="106" t="s">
        <v>28</v>
      </c>
      <c r="AU19" s="106" t="s">
        <v>28</v>
      </c>
      <c r="AV19" s="104" t="s">
        <v>28</v>
      </c>
      <c r="AW19" s="104" t="s">
        <v>28</v>
      </c>
      <c r="AX19" s="104" t="s">
        <v>28</v>
      </c>
      <c r="AY19" s="104" t="s">
        <v>28</v>
      </c>
      <c r="AZ19" s="104" t="s">
        <v>28</v>
      </c>
      <c r="BA19" s="104" t="s">
        <v>28</v>
      </c>
      <c r="BB19" s="104" t="s">
        <v>28</v>
      </c>
      <c r="BC19" s="104" t="s">
        <v>28</v>
      </c>
      <c r="BD19" s="104" t="s">
        <v>28</v>
      </c>
      <c r="BE19" s="104" t="s">
        <v>28</v>
      </c>
      <c r="BF19" s="104" t="s">
        <v>28</v>
      </c>
      <c r="BG19" s="104" t="s">
        <v>28</v>
      </c>
      <c r="BH19" s="104" t="s">
        <v>28</v>
      </c>
      <c r="BI19" s="104" t="s">
        <v>28</v>
      </c>
      <c r="BJ19" s="104" t="s">
        <v>28</v>
      </c>
      <c r="BK19" s="104" t="s">
        <v>28</v>
      </c>
      <c r="BL19" s="104" t="s">
        <v>28</v>
      </c>
      <c r="BM19" s="104" t="s">
        <v>28</v>
      </c>
      <c r="BN19" s="104" t="s">
        <v>28</v>
      </c>
      <c r="BO19" s="104" t="s">
        <v>28</v>
      </c>
      <c r="BP19" s="104" t="s">
        <v>28</v>
      </c>
      <c r="BQ19" s="104" t="s">
        <v>28</v>
      </c>
      <c r="BR19" s="106" t="s">
        <v>28</v>
      </c>
      <c r="BS19" s="106" t="s">
        <v>28</v>
      </c>
      <c r="BT19" s="106" t="s">
        <v>28</v>
      </c>
      <c r="BU19" s="106" t="s">
        <v>28</v>
      </c>
      <c r="BV19" s="110" t="s">
        <v>28</v>
      </c>
      <c r="BW19" s="111">
        <v>50407073.799999997</v>
      </c>
      <c r="BX19" s="111">
        <v>52509069.829000004</v>
      </c>
      <c r="BY19" s="111">
        <v>56903314.284000002</v>
      </c>
    </row>
    <row r="20" spans="1:77" x14ac:dyDescent="0.3">
      <c r="BN20" s="6"/>
      <c r="BO20" s="6"/>
      <c r="BP20" s="6"/>
      <c r="BQ20" s="6"/>
      <c r="BR20" s="12"/>
      <c r="BS20" s="12"/>
      <c r="BT20" s="12"/>
      <c r="BU20" s="12"/>
    </row>
    <row r="21" spans="1:77" x14ac:dyDescent="0.3">
      <c r="BN21" s="6"/>
      <c r="BO21" s="6"/>
      <c r="BP21" s="6"/>
      <c r="BQ21" s="6"/>
      <c r="BR21" s="12"/>
      <c r="BS21" s="12"/>
      <c r="BT21" s="12"/>
      <c r="BU21" s="12"/>
    </row>
    <row r="22" spans="1:77" x14ac:dyDescent="0.3">
      <c r="BN22" s="6"/>
      <c r="BO22" s="6"/>
      <c r="BP22" s="6"/>
      <c r="BQ22" s="6"/>
      <c r="BR22" s="12"/>
      <c r="BS22" s="12"/>
      <c r="BT22" s="12"/>
      <c r="BU22" s="12"/>
    </row>
    <row r="23" spans="1:77" x14ac:dyDescent="0.3">
      <c r="BN23" s="6"/>
      <c r="BO23" s="6"/>
      <c r="BP23" s="6"/>
      <c r="BQ23" s="6"/>
      <c r="BR23" s="12"/>
      <c r="BS23" s="12"/>
      <c r="BT23" s="12"/>
      <c r="BU23" s="12"/>
    </row>
    <row r="24" spans="1:77" x14ac:dyDescent="0.3">
      <c r="BN24" s="6"/>
      <c r="BO24" s="6"/>
      <c r="BP24" s="6"/>
      <c r="BQ24" s="6"/>
      <c r="BR24" s="12"/>
      <c r="BS24" s="12"/>
      <c r="BT24" s="12"/>
      <c r="BU24" s="12"/>
    </row>
    <row r="25" spans="1:77" x14ac:dyDescent="0.3">
      <c r="BN25" s="6"/>
      <c r="BO25" s="6"/>
      <c r="BP25" s="6"/>
      <c r="BQ25" s="6"/>
      <c r="BR25" s="12"/>
      <c r="BS25" s="12"/>
      <c r="BT25" s="12"/>
      <c r="BU25" s="12"/>
    </row>
    <row r="26" spans="1:77" x14ac:dyDescent="0.3">
      <c r="X26" s="4"/>
      <c r="AO26" s="4"/>
      <c r="BN26" s="6"/>
      <c r="BO26" s="6"/>
      <c r="BP26" s="6"/>
      <c r="BQ26" s="6"/>
      <c r="BR26" s="12"/>
      <c r="BS26" s="12"/>
      <c r="BT26" s="12"/>
      <c r="BU26" s="12"/>
    </row>
    <row r="27" spans="1:77" x14ac:dyDescent="0.3">
      <c r="R27" s="4"/>
      <c r="X27" s="4"/>
      <c r="AI27" s="4"/>
      <c r="AO27" s="4"/>
      <c r="AZ27" s="4"/>
      <c r="BN27" s="6"/>
      <c r="BO27" s="6"/>
      <c r="BP27" s="6"/>
      <c r="BQ27" s="6"/>
      <c r="BR27" s="12"/>
      <c r="BS27" s="12"/>
      <c r="BT27" s="12"/>
      <c r="BU27" s="12"/>
    </row>
    <row r="28" spans="1:77" x14ac:dyDescent="0.3">
      <c r="X28" s="4"/>
      <c r="AO28" s="4"/>
      <c r="BN28" s="6"/>
      <c r="BO28" s="6"/>
      <c r="BP28" s="6"/>
      <c r="BQ28" s="6"/>
      <c r="BR28" s="12"/>
      <c r="BS28" s="12"/>
      <c r="BT28" s="12"/>
      <c r="BU28" s="12"/>
    </row>
    <row r="29" spans="1:77" x14ac:dyDescent="0.3">
      <c r="BN29" s="6"/>
      <c r="BO29" s="6"/>
      <c r="BP29" s="6"/>
      <c r="BQ29" s="6"/>
      <c r="BR29" s="12"/>
      <c r="BS29" s="12"/>
      <c r="BT29" s="12"/>
      <c r="BU29" s="12"/>
    </row>
    <row r="30" spans="1:77" x14ac:dyDescent="0.3">
      <c r="BN30" s="6"/>
      <c r="BO30" s="6"/>
      <c r="BP30" s="6"/>
      <c r="BQ30" s="6"/>
      <c r="BR30" s="12"/>
      <c r="BS30" s="12"/>
      <c r="BT30" s="12"/>
      <c r="BU30" s="12"/>
    </row>
    <row r="31" spans="1:77" x14ac:dyDescent="0.3">
      <c r="BN31" s="6"/>
      <c r="BO31" s="6"/>
      <c r="BP31" s="6"/>
      <c r="BQ31" s="6"/>
      <c r="BR31" s="12"/>
      <c r="BS31" s="12"/>
      <c r="BT31" s="12"/>
      <c r="BU31" s="12"/>
    </row>
    <row r="32" spans="1:77" x14ac:dyDescent="0.3">
      <c r="R32" s="4"/>
      <c r="AI32" s="4"/>
      <c r="AZ32" s="4"/>
      <c r="BN32" s="6"/>
      <c r="BO32" s="6"/>
      <c r="BP32" s="6"/>
      <c r="BQ32" s="6"/>
      <c r="BR32" s="12"/>
      <c r="BS32" s="12"/>
      <c r="BT32" s="12"/>
      <c r="BU32" s="12"/>
    </row>
    <row r="33" spans="24:73" x14ac:dyDescent="0.3">
      <c r="BN33" s="6"/>
      <c r="BO33" s="6"/>
      <c r="BP33" s="6"/>
      <c r="BQ33" s="6"/>
      <c r="BR33" s="12"/>
      <c r="BS33" s="12"/>
      <c r="BT33" s="12"/>
      <c r="BU33" s="12"/>
    </row>
    <row r="34" spans="24:73" x14ac:dyDescent="0.3">
      <c r="BN34" s="6"/>
      <c r="BO34" s="6"/>
      <c r="BP34" s="6"/>
      <c r="BQ34" s="6"/>
      <c r="BR34" s="12"/>
      <c r="BS34" s="12"/>
      <c r="BT34" s="12"/>
      <c r="BU34" s="12"/>
    </row>
    <row r="35" spans="24:73" x14ac:dyDescent="0.3">
      <c r="X35" s="4"/>
      <c r="AO35" s="4"/>
      <c r="BN35" s="6"/>
      <c r="BO35" s="6"/>
      <c r="BP35" s="6"/>
      <c r="BQ35" s="6"/>
      <c r="BR35" s="12"/>
      <c r="BS35" s="12"/>
      <c r="BT35" s="12"/>
      <c r="BU35" s="12"/>
    </row>
    <row r="36" spans="24:73" x14ac:dyDescent="0.3">
      <c r="X36" s="4"/>
      <c r="AO36" s="4"/>
      <c r="BN36" s="6"/>
      <c r="BO36" s="6"/>
      <c r="BP36" s="6"/>
      <c r="BQ36" s="6"/>
      <c r="BR36" s="12"/>
      <c r="BS36" s="12"/>
      <c r="BT36" s="12"/>
      <c r="BU36" s="12"/>
    </row>
    <row r="37" spans="24:73" x14ac:dyDescent="0.3">
      <c r="BN37" s="6"/>
      <c r="BO37" s="6"/>
      <c r="BP37" s="6"/>
      <c r="BQ37" s="6"/>
      <c r="BR37" s="12"/>
      <c r="BS37" s="12"/>
      <c r="BT37" s="12"/>
      <c r="BU37" s="12"/>
    </row>
    <row r="38" spans="24:73" x14ac:dyDescent="0.3">
      <c r="BN38" s="6"/>
      <c r="BO38" s="6"/>
      <c r="BP38" s="6"/>
      <c r="BQ38" s="6"/>
      <c r="BR38" s="12"/>
      <c r="BS38" s="12"/>
      <c r="BT38" s="12"/>
      <c r="BU38" s="12"/>
    </row>
    <row r="39" spans="24:73" x14ac:dyDescent="0.3">
      <c r="BN39" s="6"/>
      <c r="BO39" s="6"/>
      <c r="BP39" s="6"/>
      <c r="BQ39" s="6"/>
      <c r="BR39" s="12"/>
      <c r="BS39" s="12"/>
      <c r="BT39" s="12"/>
      <c r="BU39" s="12"/>
    </row>
    <row r="40" spans="24:73" x14ac:dyDescent="0.3">
      <c r="BN40" s="6"/>
      <c r="BO40" s="6"/>
      <c r="BP40" s="6"/>
      <c r="BQ40" s="6"/>
      <c r="BR40" s="12"/>
      <c r="BS40" s="12"/>
      <c r="BT40" s="12"/>
      <c r="BU40" s="12"/>
    </row>
    <row r="41" spans="24:73" x14ac:dyDescent="0.3">
      <c r="BN41" s="6"/>
      <c r="BO41" s="6"/>
      <c r="BP41" s="6"/>
      <c r="BQ41" s="6"/>
      <c r="BR41" s="12"/>
      <c r="BS41" s="12"/>
      <c r="BT41" s="12"/>
      <c r="BU41" s="12"/>
    </row>
    <row r="42" spans="24:73" x14ac:dyDescent="0.3">
      <c r="BN42" s="6"/>
      <c r="BO42" s="6"/>
      <c r="BP42" s="6"/>
      <c r="BQ42" s="6"/>
      <c r="BR42" s="12"/>
      <c r="BS42" s="12"/>
      <c r="BT42" s="12"/>
      <c r="BU42" s="12"/>
    </row>
    <row r="43" spans="24:73" x14ac:dyDescent="0.3">
      <c r="BN43" s="6"/>
      <c r="BO43" s="6"/>
      <c r="BP43" s="6"/>
      <c r="BQ43" s="6"/>
      <c r="BR43" s="12"/>
      <c r="BS43" s="12"/>
      <c r="BT43" s="12"/>
      <c r="BU43" s="12"/>
    </row>
    <row r="44" spans="24:73" x14ac:dyDescent="0.3">
      <c r="BN44" s="6"/>
      <c r="BO44" s="6"/>
      <c r="BP44" s="6"/>
      <c r="BQ44" s="6"/>
      <c r="BR44" s="12"/>
      <c r="BS44" s="12"/>
      <c r="BT44" s="12"/>
      <c r="BU44" s="12"/>
    </row>
    <row r="45" spans="24:73" x14ac:dyDescent="0.3">
      <c r="BN45" s="6"/>
      <c r="BO45" s="6"/>
      <c r="BP45" s="6"/>
      <c r="BQ45" s="6"/>
      <c r="BR45" s="12"/>
      <c r="BS45" s="12"/>
      <c r="BT45" s="12"/>
      <c r="BU45" s="12"/>
    </row>
    <row r="46" spans="24:73" x14ac:dyDescent="0.3">
      <c r="BN46" s="6"/>
      <c r="BO46" s="6"/>
      <c r="BP46" s="6"/>
      <c r="BQ46" s="6"/>
      <c r="BR46" s="12"/>
      <c r="BS46" s="12"/>
      <c r="BT46" s="12"/>
      <c r="BU46" s="12"/>
    </row>
    <row r="47" spans="24:73" x14ac:dyDescent="0.3">
      <c r="BN47" s="6"/>
      <c r="BO47" s="6"/>
      <c r="BP47" s="6"/>
      <c r="BQ47" s="6"/>
      <c r="BR47" s="12"/>
      <c r="BS47" s="12"/>
      <c r="BT47" s="12"/>
      <c r="BU47" s="12"/>
    </row>
    <row r="48" spans="24:73" x14ac:dyDescent="0.3">
      <c r="BN48" s="6"/>
      <c r="BO48" s="6"/>
      <c r="BP48" s="6"/>
      <c r="BQ48" s="6"/>
      <c r="BR48" s="12"/>
      <c r="BS48" s="12"/>
      <c r="BT48" s="12"/>
      <c r="BU48" s="12"/>
    </row>
    <row r="49" spans="66:73" x14ac:dyDescent="0.3">
      <c r="BN49" s="6"/>
      <c r="BO49" s="6"/>
      <c r="BP49" s="6"/>
      <c r="BQ49" s="6"/>
      <c r="BR49" s="12"/>
      <c r="BS49" s="12"/>
      <c r="BT49" s="12"/>
      <c r="BU49" s="12"/>
    </row>
    <row r="50" spans="66:73" x14ac:dyDescent="0.3">
      <c r="BN50" s="6"/>
      <c r="BO50" s="6"/>
      <c r="BP50" s="6"/>
      <c r="BQ50" s="6"/>
      <c r="BR50" s="12"/>
      <c r="BS50" s="12"/>
      <c r="BT50" s="12"/>
      <c r="BU50" s="12"/>
    </row>
    <row r="51" spans="66:73" x14ac:dyDescent="0.3">
      <c r="BN51" s="6"/>
      <c r="BO51" s="6"/>
      <c r="BP51" s="6"/>
      <c r="BQ51" s="6"/>
      <c r="BR51" s="12"/>
      <c r="BS51" s="12"/>
      <c r="BT51" s="12"/>
      <c r="BU51" s="12"/>
    </row>
    <row r="52" spans="66:73" x14ac:dyDescent="0.3">
      <c r="BN52" s="6"/>
      <c r="BO52" s="6"/>
      <c r="BP52" s="6"/>
      <c r="BQ52" s="6"/>
      <c r="BR52" s="12"/>
      <c r="BS52" s="12"/>
      <c r="BT52" s="12"/>
      <c r="BU52" s="12"/>
    </row>
    <row r="53" spans="66:73" x14ac:dyDescent="0.3">
      <c r="BN53" s="6"/>
      <c r="BO53" s="6"/>
      <c r="BP53" s="6"/>
      <c r="BQ53" s="6"/>
      <c r="BR53" s="12"/>
      <c r="BS53" s="12"/>
      <c r="BT53" s="12"/>
      <c r="BU53" s="12"/>
    </row>
    <row r="54" spans="66:73" x14ac:dyDescent="0.3">
      <c r="BN54" s="6"/>
      <c r="BO54" s="6"/>
      <c r="BP54" s="6"/>
      <c r="BQ54" s="6"/>
      <c r="BR54" s="12"/>
      <c r="BS54" s="12"/>
      <c r="BT54" s="12"/>
      <c r="BU54" s="12"/>
    </row>
    <row r="55" spans="66:73" x14ac:dyDescent="0.3">
      <c r="BN55" s="6"/>
      <c r="BO55" s="6"/>
      <c r="BP55" s="6"/>
      <c r="BQ55" s="6"/>
      <c r="BR55" s="12"/>
      <c r="BS55" s="12"/>
      <c r="BT55" s="12"/>
      <c r="BU55" s="12"/>
    </row>
    <row r="56" spans="66:73" x14ac:dyDescent="0.3">
      <c r="BN56" s="6"/>
      <c r="BO56" s="6"/>
      <c r="BP56" s="6"/>
      <c r="BQ56" s="6"/>
      <c r="BR56" s="12"/>
      <c r="BS56" s="12"/>
      <c r="BT56" s="12"/>
      <c r="BU56" s="12"/>
    </row>
    <row r="57" spans="66:73" x14ac:dyDescent="0.3">
      <c r="BN57" s="6"/>
      <c r="BO57" s="6"/>
      <c r="BP57" s="6"/>
      <c r="BQ57" s="6"/>
      <c r="BR57" s="12"/>
      <c r="BS57" s="12"/>
      <c r="BT57" s="12"/>
      <c r="BU57" s="12"/>
    </row>
    <row r="58" spans="66:73" x14ac:dyDescent="0.3">
      <c r="BN58" s="6"/>
      <c r="BO58" s="6"/>
      <c r="BP58" s="6"/>
      <c r="BQ58" s="6"/>
      <c r="BR58" s="12"/>
      <c r="BS58" s="12"/>
      <c r="BT58" s="12"/>
      <c r="BU58" s="12"/>
    </row>
    <row r="59" spans="66:73" x14ac:dyDescent="0.3">
      <c r="BN59" s="6"/>
      <c r="BO59" s="6"/>
      <c r="BP59" s="6"/>
      <c r="BQ59" s="6"/>
      <c r="BR59" s="12"/>
      <c r="BS59" s="12"/>
      <c r="BT59" s="12"/>
      <c r="BU59" s="12"/>
    </row>
    <row r="60" spans="66:73" x14ac:dyDescent="0.3">
      <c r="BN60" s="6"/>
      <c r="BO60" s="6"/>
      <c r="BP60" s="6"/>
      <c r="BQ60" s="6"/>
      <c r="BR60" s="12"/>
      <c r="BS60" s="12"/>
      <c r="BT60" s="12"/>
      <c r="BU60" s="12"/>
    </row>
    <row r="61" spans="66:73" x14ac:dyDescent="0.3">
      <c r="BN61" s="6"/>
      <c r="BO61" s="6"/>
      <c r="BP61" s="6"/>
      <c r="BQ61" s="6"/>
      <c r="BR61" s="12"/>
      <c r="BS61" s="12"/>
      <c r="BT61" s="12"/>
      <c r="BU61" s="12"/>
    </row>
    <row r="62" spans="66:73" x14ac:dyDescent="0.3">
      <c r="BN62" s="6"/>
      <c r="BO62" s="6"/>
      <c r="BP62" s="6"/>
      <c r="BQ62" s="6"/>
      <c r="BR62" s="12"/>
      <c r="BS62" s="12"/>
      <c r="BT62" s="12"/>
      <c r="BU62" s="12"/>
    </row>
    <row r="63" spans="66:73" x14ac:dyDescent="0.3">
      <c r="BN63" s="6"/>
      <c r="BO63" s="6"/>
      <c r="BP63" s="6"/>
      <c r="BQ63" s="6"/>
      <c r="BR63" s="12"/>
      <c r="BS63" s="12"/>
      <c r="BT63" s="12"/>
      <c r="BU63" s="12"/>
    </row>
    <row r="64" spans="66:73" x14ac:dyDescent="0.3">
      <c r="BN64" s="6"/>
      <c r="BO64" s="6"/>
      <c r="BP64" s="6"/>
      <c r="BQ64" s="6"/>
      <c r="BR64" s="12"/>
      <c r="BS64" s="12"/>
      <c r="BT64" s="12"/>
      <c r="BU64" s="12"/>
    </row>
    <row r="65" spans="66:73" x14ac:dyDescent="0.3">
      <c r="BN65" s="6"/>
      <c r="BO65" s="6"/>
      <c r="BP65" s="6"/>
      <c r="BQ65" s="6"/>
      <c r="BR65" s="12"/>
      <c r="BS65" s="12"/>
      <c r="BT65" s="12"/>
      <c r="BU65" s="12"/>
    </row>
    <row r="66" spans="66:73" x14ac:dyDescent="0.3">
      <c r="BN66" s="6"/>
      <c r="BO66" s="6"/>
      <c r="BP66" s="6"/>
      <c r="BQ66" s="6"/>
      <c r="BR66" s="12"/>
      <c r="BS66" s="12"/>
      <c r="BT66" s="12"/>
      <c r="BU66" s="12"/>
    </row>
    <row r="67" spans="66:73" x14ac:dyDescent="0.3">
      <c r="BN67" s="6"/>
      <c r="BO67" s="6"/>
      <c r="BP67" s="6"/>
      <c r="BQ67" s="6"/>
      <c r="BR67" s="12"/>
      <c r="BS67" s="12"/>
      <c r="BT67" s="12"/>
      <c r="BU67" s="12"/>
    </row>
    <row r="68" spans="66:73" x14ac:dyDescent="0.3">
      <c r="BN68" s="6"/>
      <c r="BO68" s="6"/>
      <c r="BP68" s="6"/>
      <c r="BQ68" s="6"/>
      <c r="BR68" s="12"/>
      <c r="BS68" s="12"/>
      <c r="BT68" s="12"/>
      <c r="BU68" s="12"/>
    </row>
    <row r="69" spans="66:73" x14ac:dyDescent="0.3">
      <c r="BN69" s="6"/>
      <c r="BO69" s="6"/>
      <c r="BP69" s="6"/>
      <c r="BQ69" s="6"/>
      <c r="BR69" s="12"/>
      <c r="BS69" s="12"/>
      <c r="BT69" s="12"/>
      <c r="BU69" s="12"/>
    </row>
    <row r="70" spans="66:73" x14ac:dyDescent="0.3">
      <c r="BN70" s="6"/>
      <c r="BO70" s="6"/>
      <c r="BP70" s="6"/>
      <c r="BQ70" s="6"/>
      <c r="BR70" s="12"/>
      <c r="BS70" s="12"/>
      <c r="BT70" s="12"/>
      <c r="BU70" s="12"/>
    </row>
    <row r="71" spans="66:73" x14ac:dyDescent="0.3">
      <c r="BN71" s="6"/>
      <c r="BO71" s="6"/>
      <c r="BP71" s="6"/>
      <c r="BQ71" s="6"/>
      <c r="BR71" s="12"/>
      <c r="BS71" s="12"/>
      <c r="BT71" s="12"/>
      <c r="BU71" s="12"/>
    </row>
    <row r="72" spans="66:73" x14ac:dyDescent="0.3">
      <c r="BN72" s="6"/>
      <c r="BO72" s="6"/>
      <c r="BP72" s="6"/>
      <c r="BQ72" s="6"/>
      <c r="BR72" s="12"/>
      <c r="BS72" s="12"/>
      <c r="BT72" s="12"/>
      <c r="BU72" s="12"/>
    </row>
    <row r="73" spans="66:73" x14ac:dyDescent="0.3">
      <c r="BN73" s="6"/>
      <c r="BO73" s="6"/>
      <c r="BP73" s="6"/>
      <c r="BQ73" s="6"/>
      <c r="BR73" s="12"/>
      <c r="BS73" s="12"/>
      <c r="BT73" s="12"/>
      <c r="BU73" s="12"/>
    </row>
    <row r="74" spans="66:73" x14ac:dyDescent="0.3">
      <c r="BN74" s="6"/>
      <c r="BO74" s="6"/>
      <c r="BP74" s="6"/>
      <c r="BQ74" s="6"/>
      <c r="BR74" s="12"/>
      <c r="BS74" s="12"/>
      <c r="BT74" s="12"/>
      <c r="BU74" s="12"/>
    </row>
    <row r="75" spans="66:73" x14ac:dyDescent="0.3">
      <c r="BN75" s="6"/>
      <c r="BO75" s="6"/>
      <c r="BP75" s="6"/>
      <c r="BQ75" s="6"/>
      <c r="BR75" s="12"/>
      <c r="BS75" s="12"/>
      <c r="BT75" s="12"/>
      <c r="BU75" s="12"/>
    </row>
    <row r="76" spans="66:73" x14ac:dyDescent="0.3">
      <c r="BN76" s="6"/>
      <c r="BO76" s="6"/>
      <c r="BP76" s="6"/>
      <c r="BQ76" s="6"/>
      <c r="BR76" s="12"/>
      <c r="BS76" s="12"/>
      <c r="BT76" s="12"/>
      <c r="BU76" s="12"/>
    </row>
    <row r="77" spans="66:73" x14ac:dyDescent="0.3">
      <c r="BN77" s="6"/>
      <c r="BO77" s="6"/>
      <c r="BP77" s="6"/>
      <c r="BQ77" s="6"/>
      <c r="BR77" s="12"/>
      <c r="BS77" s="12"/>
      <c r="BT77" s="12"/>
      <c r="BU77" s="12"/>
    </row>
    <row r="78" spans="66:73" x14ac:dyDescent="0.3">
      <c r="BN78" s="6"/>
      <c r="BO78" s="6"/>
      <c r="BP78" s="6"/>
      <c r="BQ78" s="6"/>
      <c r="BR78" s="12"/>
      <c r="BS78" s="12"/>
      <c r="BT78" s="12"/>
      <c r="BU78" s="12"/>
    </row>
    <row r="79" spans="66:73" x14ac:dyDescent="0.3">
      <c r="BN79" s="6"/>
      <c r="BO79" s="6"/>
      <c r="BP79" s="6"/>
      <c r="BQ79" s="6"/>
      <c r="BR79" s="12"/>
      <c r="BS79" s="12"/>
      <c r="BT79" s="12"/>
      <c r="BU79" s="12"/>
    </row>
    <row r="80" spans="66:73" x14ac:dyDescent="0.3">
      <c r="BN80" s="6"/>
      <c r="BO80" s="6"/>
      <c r="BP80" s="6"/>
      <c r="BQ80" s="6"/>
      <c r="BR80" s="12"/>
      <c r="BS80" s="12"/>
      <c r="BT80" s="12"/>
      <c r="BU80" s="12"/>
    </row>
    <row r="81" spans="66:73" x14ac:dyDescent="0.3">
      <c r="BN81" s="6"/>
      <c r="BO81" s="6"/>
      <c r="BP81" s="6"/>
      <c r="BQ81" s="6"/>
      <c r="BR81" s="12"/>
      <c r="BS81" s="12"/>
      <c r="BT81" s="12"/>
      <c r="BU81" s="12"/>
    </row>
    <row r="82" spans="66:73" x14ac:dyDescent="0.3">
      <c r="BN82" s="6"/>
      <c r="BO82" s="6"/>
      <c r="BP82" s="6"/>
      <c r="BQ82" s="6"/>
      <c r="BR82" s="12"/>
      <c r="BS82" s="12"/>
      <c r="BT82" s="12"/>
      <c r="BU82" s="12"/>
    </row>
    <row r="83" spans="66:73" x14ac:dyDescent="0.3">
      <c r="BN83" s="6"/>
      <c r="BO83" s="6"/>
      <c r="BP83" s="6"/>
      <c r="BQ83" s="6"/>
      <c r="BR83" s="12"/>
      <c r="BS83" s="12"/>
      <c r="BT83" s="12"/>
      <c r="BU83" s="12"/>
    </row>
    <row r="84" spans="66:73" x14ac:dyDescent="0.3">
      <c r="BN84" s="6"/>
      <c r="BO84" s="6"/>
      <c r="BP84" s="6"/>
      <c r="BQ84" s="6"/>
      <c r="BR84" s="12"/>
      <c r="BS84" s="12"/>
      <c r="BT84" s="12"/>
      <c r="BU84" s="12"/>
    </row>
    <row r="85" spans="66:73" x14ac:dyDescent="0.3">
      <c r="BN85" s="6"/>
      <c r="BO85" s="6"/>
      <c r="BP85" s="6"/>
      <c r="BQ85" s="6"/>
      <c r="BR85" s="12"/>
      <c r="BS85" s="12"/>
      <c r="BT85" s="12"/>
      <c r="BU85" s="12"/>
    </row>
    <row r="86" spans="66:73" x14ac:dyDescent="0.3">
      <c r="BN86" s="6"/>
      <c r="BO86" s="6"/>
      <c r="BP86" s="6"/>
      <c r="BQ86" s="6"/>
      <c r="BR86" s="12"/>
      <c r="BS86" s="12"/>
      <c r="BT86" s="12"/>
      <c r="BU86" s="12"/>
    </row>
    <row r="87" spans="66:73" x14ac:dyDescent="0.3">
      <c r="BN87" s="6"/>
      <c r="BO87" s="6"/>
      <c r="BP87" s="6"/>
      <c r="BQ87" s="6"/>
      <c r="BR87" s="12"/>
      <c r="BS87" s="12"/>
      <c r="BT87" s="12"/>
      <c r="BU87" s="12"/>
    </row>
    <row r="88" spans="66:73" x14ac:dyDescent="0.3">
      <c r="BN88" s="6"/>
      <c r="BO88" s="6"/>
      <c r="BP88" s="6"/>
      <c r="BQ88" s="6"/>
      <c r="BR88" s="12"/>
      <c r="BS88" s="12"/>
      <c r="BT88" s="12"/>
      <c r="BU88" s="12"/>
    </row>
    <row r="89" spans="66:73" x14ac:dyDescent="0.3">
      <c r="BN89" s="6"/>
      <c r="BO89" s="6"/>
      <c r="BP89" s="6"/>
      <c r="BQ89" s="6"/>
      <c r="BR89" s="12"/>
      <c r="BS89" s="12"/>
      <c r="BT89" s="12"/>
      <c r="BU89" s="12"/>
    </row>
    <row r="90" spans="66:73" x14ac:dyDescent="0.3">
      <c r="BN90" s="6"/>
      <c r="BO90" s="6"/>
      <c r="BP90" s="6"/>
      <c r="BQ90" s="6"/>
      <c r="BR90" s="12"/>
      <c r="BS90" s="12"/>
      <c r="BT90" s="12"/>
      <c r="BU90" s="12"/>
    </row>
    <row r="91" spans="66:73" x14ac:dyDescent="0.3">
      <c r="BN91" s="6"/>
      <c r="BO91" s="6"/>
      <c r="BP91" s="6"/>
      <c r="BQ91" s="6"/>
      <c r="BR91" s="12"/>
      <c r="BS91" s="12"/>
      <c r="BT91" s="12"/>
      <c r="BU91" s="12"/>
    </row>
    <row r="92" spans="66:73" x14ac:dyDescent="0.3">
      <c r="BN92" s="6"/>
      <c r="BO92" s="6"/>
      <c r="BP92" s="6"/>
      <c r="BQ92" s="6"/>
      <c r="BR92" s="12"/>
      <c r="BS92" s="12"/>
      <c r="BT92" s="12"/>
      <c r="BU92" s="12"/>
    </row>
    <row r="93" spans="66:73" x14ac:dyDescent="0.3">
      <c r="BN93" s="6"/>
      <c r="BO93" s="6"/>
      <c r="BP93" s="6"/>
      <c r="BQ93" s="6"/>
      <c r="BR93" s="12"/>
      <c r="BS93" s="12"/>
      <c r="BT93" s="12"/>
      <c r="BU93" s="12"/>
    </row>
    <row r="94" spans="66:73" x14ac:dyDescent="0.3">
      <c r="BN94" s="6"/>
      <c r="BO94" s="6"/>
      <c r="BP94" s="6"/>
      <c r="BQ94" s="6"/>
      <c r="BR94" s="12"/>
      <c r="BS94" s="12"/>
      <c r="BT94" s="12"/>
      <c r="BU94" s="12"/>
    </row>
    <row r="95" spans="66:73" x14ac:dyDescent="0.3">
      <c r="BN95" s="6"/>
      <c r="BO95" s="6"/>
      <c r="BP95" s="6"/>
      <c r="BQ95" s="6"/>
      <c r="BR95" s="12"/>
      <c r="BS95" s="12"/>
      <c r="BT95" s="12"/>
      <c r="BU95" s="12"/>
    </row>
    <row r="96" spans="66:73" x14ac:dyDescent="0.3">
      <c r="BN96" s="6"/>
      <c r="BO96" s="6"/>
      <c r="BP96" s="6"/>
      <c r="BQ96" s="6"/>
      <c r="BR96" s="12"/>
      <c r="BS96" s="12"/>
      <c r="BT96" s="12"/>
      <c r="BU96" s="12"/>
    </row>
    <row r="97" spans="66:73" x14ac:dyDescent="0.3">
      <c r="BN97" s="6"/>
      <c r="BO97" s="6"/>
      <c r="BP97" s="6"/>
      <c r="BQ97" s="6"/>
      <c r="BR97" s="12"/>
      <c r="BS97" s="12"/>
      <c r="BT97" s="12"/>
      <c r="BU97" s="12"/>
    </row>
    <row r="98" spans="66:73" x14ac:dyDescent="0.3">
      <c r="BN98" s="6"/>
      <c r="BO98" s="6"/>
      <c r="BP98" s="6"/>
      <c r="BQ98" s="6"/>
      <c r="BR98" s="12"/>
      <c r="BS98" s="12"/>
      <c r="BT98" s="12"/>
      <c r="BU98" s="12"/>
    </row>
    <row r="99" spans="66:73" x14ac:dyDescent="0.3">
      <c r="BN99" s="6"/>
      <c r="BO99" s="6"/>
      <c r="BP99" s="6"/>
      <c r="BQ99" s="6"/>
      <c r="BR99" s="12"/>
      <c r="BS99" s="12"/>
      <c r="BT99" s="12"/>
      <c r="BU99" s="12"/>
    </row>
    <row r="100" spans="66:73" x14ac:dyDescent="0.3">
      <c r="BN100" s="6"/>
      <c r="BO100" s="6"/>
      <c r="BP100" s="6"/>
      <c r="BQ100" s="6"/>
      <c r="BR100" s="12"/>
      <c r="BS100" s="12"/>
      <c r="BT100" s="12"/>
      <c r="BU100" s="12"/>
    </row>
    <row r="101" spans="66:73" x14ac:dyDescent="0.3">
      <c r="BN101" s="6"/>
      <c r="BO101" s="6"/>
      <c r="BP101" s="6"/>
      <c r="BQ101" s="6"/>
      <c r="BR101" s="12"/>
      <c r="BS101" s="12"/>
      <c r="BT101" s="12"/>
      <c r="BU101" s="12"/>
    </row>
    <row r="102" spans="66:73" x14ac:dyDescent="0.3">
      <c r="BN102" s="6"/>
      <c r="BO102" s="6"/>
      <c r="BP102" s="6"/>
      <c r="BQ102" s="6"/>
      <c r="BR102" s="12"/>
      <c r="BS102" s="12"/>
      <c r="BT102" s="12"/>
      <c r="BU102" s="12"/>
    </row>
    <row r="103" spans="66:73" x14ac:dyDescent="0.3">
      <c r="BN103" s="6"/>
      <c r="BO103" s="6"/>
      <c r="BP103" s="6"/>
      <c r="BQ103" s="6"/>
      <c r="BR103" s="12"/>
      <c r="BS103" s="12"/>
      <c r="BT103" s="12"/>
      <c r="BU103" s="12"/>
    </row>
    <row r="104" spans="66:73" x14ac:dyDescent="0.3">
      <c r="BN104" s="6"/>
      <c r="BO104" s="6"/>
      <c r="BP104" s="6"/>
      <c r="BQ104" s="6"/>
      <c r="BR104" s="12"/>
      <c r="BS104" s="12"/>
      <c r="BT104" s="12"/>
      <c r="BU104" s="12"/>
    </row>
    <row r="105" spans="66:73" x14ac:dyDescent="0.3">
      <c r="BN105" s="6"/>
      <c r="BO105" s="6"/>
      <c r="BP105" s="6"/>
      <c r="BQ105" s="6"/>
      <c r="BR105" s="12"/>
      <c r="BS105" s="12"/>
      <c r="BT105" s="12"/>
      <c r="BU105" s="12"/>
    </row>
    <row r="106" spans="66:73" x14ac:dyDescent="0.3">
      <c r="BN106" s="6"/>
      <c r="BO106" s="6"/>
      <c r="BP106" s="6"/>
      <c r="BQ106" s="6"/>
      <c r="BR106" s="12"/>
      <c r="BS106" s="12"/>
      <c r="BT106" s="12"/>
      <c r="BU106" s="12"/>
    </row>
    <row r="107" spans="66:73" x14ac:dyDescent="0.3">
      <c r="BN107" s="6"/>
      <c r="BO107" s="6"/>
      <c r="BP107" s="6"/>
      <c r="BQ107" s="6"/>
      <c r="BR107" s="12"/>
      <c r="BS107" s="12"/>
      <c r="BT107" s="12"/>
      <c r="BU107" s="12"/>
    </row>
    <row r="108" spans="66:73" x14ac:dyDescent="0.3">
      <c r="BN108" s="6"/>
      <c r="BO108" s="6"/>
      <c r="BP108" s="6"/>
      <c r="BQ108" s="6"/>
      <c r="BR108" s="12"/>
      <c r="BS108" s="12"/>
      <c r="BT108" s="12"/>
      <c r="BU108" s="12"/>
    </row>
    <row r="109" spans="66:73" x14ac:dyDescent="0.3">
      <c r="BN109" s="6"/>
      <c r="BO109" s="6"/>
      <c r="BP109" s="6"/>
      <c r="BQ109" s="6"/>
      <c r="BR109" s="12"/>
      <c r="BS109" s="12"/>
      <c r="BT109" s="12"/>
      <c r="BU109" s="12"/>
    </row>
    <row r="110" spans="66:73" x14ac:dyDescent="0.3">
      <c r="BN110" s="6"/>
      <c r="BO110" s="6"/>
      <c r="BP110" s="6"/>
      <c r="BQ110" s="6"/>
      <c r="BR110" s="12"/>
      <c r="BS110" s="12"/>
      <c r="BT110" s="12"/>
      <c r="BU110" s="12"/>
    </row>
    <row r="111" spans="66:73" x14ac:dyDescent="0.3">
      <c r="BN111" s="6"/>
      <c r="BO111" s="6"/>
      <c r="BP111" s="6"/>
      <c r="BQ111" s="6"/>
      <c r="BR111" s="12"/>
      <c r="BS111" s="12"/>
      <c r="BT111" s="12"/>
      <c r="BU111" s="12"/>
    </row>
    <row r="112" spans="66:73" x14ac:dyDescent="0.3">
      <c r="BN112" s="6"/>
      <c r="BO112" s="6"/>
      <c r="BP112" s="6"/>
      <c r="BQ112" s="6"/>
      <c r="BR112" s="12"/>
      <c r="BS112" s="12"/>
      <c r="BT112" s="12"/>
      <c r="BU112" s="12"/>
    </row>
    <row r="113" spans="66:73" x14ac:dyDescent="0.3">
      <c r="BN113" s="6"/>
      <c r="BO113" s="6"/>
      <c r="BP113" s="6"/>
      <c r="BQ113" s="6"/>
      <c r="BR113" s="12"/>
      <c r="BS113" s="12"/>
      <c r="BT113" s="12"/>
      <c r="BU113" s="12"/>
    </row>
    <row r="114" spans="66:73" x14ac:dyDescent="0.3">
      <c r="BN114" s="6"/>
      <c r="BO114" s="6"/>
      <c r="BP114" s="6"/>
      <c r="BQ114" s="6"/>
      <c r="BR114" s="12"/>
      <c r="BS114" s="12"/>
      <c r="BT114" s="12"/>
      <c r="BU114" s="12"/>
    </row>
    <row r="115" spans="66:73" x14ac:dyDescent="0.3">
      <c r="BN115" s="6"/>
      <c r="BO115" s="6"/>
      <c r="BP115" s="6"/>
      <c r="BQ115" s="6"/>
      <c r="BR115" s="12"/>
      <c r="BS115" s="12"/>
      <c r="BT115" s="12"/>
      <c r="BU115" s="12"/>
    </row>
    <row r="116" spans="66:73" x14ac:dyDescent="0.3">
      <c r="BN116" s="6"/>
      <c r="BO116" s="6"/>
      <c r="BP116" s="6"/>
      <c r="BQ116" s="6"/>
      <c r="BR116" s="12"/>
      <c r="BS116" s="12"/>
      <c r="BT116" s="12"/>
      <c r="BU116" s="12"/>
    </row>
    <row r="117" spans="66:73" x14ac:dyDescent="0.3">
      <c r="BN117" s="6"/>
      <c r="BO117" s="6"/>
      <c r="BP117" s="6"/>
      <c r="BQ117" s="6"/>
      <c r="BR117" s="12"/>
      <c r="BS117" s="12"/>
      <c r="BT117" s="12"/>
      <c r="BU117" s="12"/>
    </row>
    <row r="118" spans="66:73" x14ac:dyDescent="0.3">
      <c r="BN118" s="6"/>
      <c r="BO118" s="6"/>
      <c r="BP118" s="6"/>
      <c r="BQ118" s="6"/>
      <c r="BR118" s="12"/>
      <c r="BS118" s="12"/>
      <c r="BT118" s="12"/>
      <c r="BU118" s="12"/>
    </row>
    <row r="119" spans="66:73" x14ac:dyDescent="0.3">
      <c r="BN119" s="6"/>
      <c r="BO119" s="6"/>
      <c r="BP119" s="6"/>
      <c r="BQ119" s="6"/>
      <c r="BR119" s="12"/>
      <c r="BS119" s="12"/>
      <c r="BT119" s="12"/>
      <c r="BU119" s="12"/>
    </row>
    <row r="120" spans="66:73" x14ac:dyDescent="0.3">
      <c r="BN120" s="6"/>
      <c r="BO120" s="6"/>
      <c r="BP120" s="6"/>
      <c r="BQ120" s="6"/>
      <c r="BR120" s="12"/>
      <c r="BS120" s="12"/>
      <c r="BT120" s="12"/>
      <c r="BU120" s="12"/>
    </row>
    <row r="121" spans="66:73" x14ac:dyDescent="0.3">
      <c r="BN121" s="6"/>
      <c r="BO121" s="6"/>
      <c r="BP121" s="6"/>
      <c r="BQ121" s="6"/>
      <c r="BR121" s="12"/>
      <c r="BS121" s="12"/>
      <c r="BT121" s="12"/>
      <c r="BU121" s="12"/>
    </row>
    <row r="122" spans="66:73" x14ac:dyDescent="0.3">
      <c r="BN122" s="6"/>
      <c r="BO122" s="6"/>
      <c r="BP122" s="6"/>
      <c r="BQ122" s="6"/>
      <c r="BR122" s="12"/>
      <c r="BS122" s="12"/>
      <c r="BT122" s="12"/>
      <c r="BU122" s="12"/>
    </row>
    <row r="123" spans="66:73" x14ac:dyDescent="0.3">
      <c r="BN123" s="6"/>
      <c r="BO123" s="6"/>
      <c r="BP123" s="6"/>
      <c r="BQ123" s="6"/>
      <c r="BR123" s="12"/>
      <c r="BS123" s="12"/>
      <c r="BT123" s="12"/>
      <c r="BU123" s="12"/>
    </row>
    <row r="124" spans="66:73" x14ac:dyDescent="0.3">
      <c r="BN124" s="6"/>
      <c r="BO124" s="6"/>
      <c r="BP124" s="6"/>
      <c r="BQ124" s="6"/>
      <c r="BR124" s="12"/>
      <c r="BS124" s="12"/>
      <c r="BT124" s="12"/>
      <c r="BU124" s="12"/>
    </row>
    <row r="125" spans="66:73" x14ac:dyDescent="0.3">
      <c r="BN125" s="6"/>
      <c r="BO125" s="6"/>
      <c r="BP125" s="6"/>
      <c r="BQ125" s="6"/>
      <c r="BR125" s="12"/>
      <c r="BS125" s="12"/>
      <c r="BT125" s="12"/>
      <c r="BU125" s="12"/>
    </row>
    <row r="126" spans="66:73" x14ac:dyDescent="0.3">
      <c r="BN126" s="6"/>
      <c r="BO126" s="6"/>
      <c r="BP126" s="6"/>
      <c r="BQ126" s="6"/>
      <c r="BR126" s="12"/>
      <c r="BS126" s="12"/>
      <c r="BT126" s="12"/>
      <c r="BU126" s="12"/>
    </row>
    <row r="127" spans="66:73" x14ac:dyDescent="0.3">
      <c r="BN127" s="6"/>
      <c r="BO127" s="6"/>
      <c r="BP127" s="6"/>
      <c r="BQ127" s="6"/>
      <c r="BR127" s="12"/>
      <c r="BS127" s="12"/>
      <c r="BT127" s="12"/>
      <c r="BU127" s="12"/>
    </row>
    <row r="128" spans="66:73" x14ac:dyDescent="0.3">
      <c r="BN128" s="6"/>
      <c r="BO128" s="6"/>
      <c r="BP128" s="6"/>
      <c r="BQ128" s="6"/>
      <c r="BR128" s="12"/>
      <c r="BS128" s="12"/>
      <c r="BT128" s="12"/>
      <c r="BU128" s="12"/>
    </row>
    <row r="129" spans="66:73" x14ac:dyDescent="0.3">
      <c r="BN129" s="6"/>
      <c r="BO129" s="6"/>
      <c r="BP129" s="6"/>
      <c r="BQ129" s="6"/>
      <c r="BR129" s="12"/>
      <c r="BS129" s="12"/>
      <c r="BT129" s="12"/>
      <c r="BU129" s="12"/>
    </row>
    <row r="130" spans="66:73" x14ac:dyDescent="0.3">
      <c r="BN130" s="6"/>
      <c r="BO130" s="6"/>
      <c r="BP130" s="6"/>
      <c r="BQ130" s="6"/>
      <c r="BR130" s="12"/>
      <c r="BS130" s="12"/>
      <c r="BT130" s="12"/>
      <c r="BU130" s="12"/>
    </row>
    <row r="131" spans="66:73" x14ac:dyDescent="0.3">
      <c r="BN131" s="6"/>
      <c r="BO131" s="6"/>
      <c r="BP131" s="6"/>
      <c r="BQ131" s="6"/>
      <c r="BR131" s="12"/>
      <c r="BS131" s="12"/>
      <c r="BT131" s="12"/>
      <c r="BU131" s="12"/>
    </row>
    <row r="132" spans="66:73" x14ac:dyDescent="0.3">
      <c r="BN132" s="6"/>
      <c r="BO132" s="6"/>
      <c r="BP132" s="6"/>
      <c r="BQ132" s="6"/>
      <c r="BR132" s="12"/>
      <c r="BS132" s="12"/>
      <c r="BT132" s="12"/>
      <c r="BU132" s="12"/>
    </row>
    <row r="133" spans="66:73" x14ac:dyDescent="0.3">
      <c r="BN133" s="6"/>
      <c r="BO133" s="6"/>
      <c r="BP133" s="6"/>
      <c r="BQ133" s="6"/>
      <c r="BR133" s="12"/>
      <c r="BS133" s="12"/>
      <c r="BT133" s="12"/>
      <c r="BU133" s="12"/>
    </row>
    <row r="134" spans="66:73" x14ac:dyDescent="0.3">
      <c r="BN134" s="6"/>
      <c r="BO134" s="6"/>
      <c r="BP134" s="6"/>
      <c r="BQ134" s="6"/>
      <c r="BR134" s="12"/>
      <c r="BS134" s="12"/>
      <c r="BT134" s="12"/>
      <c r="BU134" s="12"/>
    </row>
    <row r="135" spans="66:73" x14ac:dyDescent="0.3">
      <c r="BN135" s="6"/>
      <c r="BO135" s="6"/>
      <c r="BP135" s="6"/>
      <c r="BQ135" s="6"/>
      <c r="BR135" s="12"/>
      <c r="BS135" s="12"/>
      <c r="BT135" s="12"/>
      <c r="BU135" s="12"/>
    </row>
    <row r="136" spans="66:73" x14ac:dyDescent="0.3">
      <c r="BN136" s="6"/>
      <c r="BO136" s="6"/>
      <c r="BP136" s="6"/>
      <c r="BQ136" s="6"/>
      <c r="BR136" s="12"/>
      <c r="BS136" s="12"/>
      <c r="BT136" s="12"/>
      <c r="BU136" s="12"/>
    </row>
    <row r="137" spans="66:73" x14ac:dyDescent="0.3">
      <c r="BN137" s="6"/>
      <c r="BO137" s="6"/>
      <c r="BP137" s="6"/>
      <c r="BQ137" s="6"/>
      <c r="BR137" s="12"/>
      <c r="BS137" s="12"/>
      <c r="BT137" s="12"/>
      <c r="BU137" s="12"/>
    </row>
    <row r="138" spans="66:73" x14ac:dyDescent="0.3">
      <c r="BN138" s="6"/>
      <c r="BO138" s="6"/>
      <c r="BP138" s="6"/>
      <c r="BQ138" s="6"/>
      <c r="BR138" s="12"/>
      <c r="BS138" s="12"/>
      <c r="BT138" s="12"/>
      <c r="BU138" s="12"/>
    </row>
    <row r="139" spans="66:73" x14ac:dyDescent="0.3">
      <c r="BN139" s="6"/>
      <c r="BO139" s="6"/>
      <c r="BP139" s="6"/>
      <c r="BQ139" s="6"/>
      <c r="BR139" s="12"/>
      <c r="BS139" s="12"/>
      <c r="BT139" s="12"/>
      <c r="BU139" s="12"/>
    </row>
    <row r="140" spans="66:73" x14ac:dyDescent="0.3">
      <c r="BN140" s="6"/>
      <c r="BO140" s="6"/>
      <c r="BP140" s="6"/>
      <c r="BQ140" s="6"/>
      <c r="BR140" s="12"/>
      <c r="BS140" s="12"/>
      <c r="BT140" s="12"/>
      <c r="BU140" s="12"/>
    </row>
    <row r="141" spans="66:73" x14ac:dyDescent="0.3">
      <c r="BN141" s="6"/>
      <c r="BO141" s="6"/>
      <c r="BP141" s="6"/>
      <c r="BQ141" s="6"/>
      <c r="BR141" s="12"/>
      <c r="BS141" s="12"/>
      <c r="BT141" s="12"/>
      <c r="BU141" s="12"/>
    </row>
    <row r="142" spans="66:73" x14ac:dyDescent="0.3">
      <c r="BN142" s="6"/>
      <c r="BO142" s="6"/>
      <c r="BP142" s="6"/>
      <c r="BQ142" s="6"/>
      <c r="BR142" s="12"/>
      <c r="BS142" s="12"/>
      <c r="BT142" s="12"/>
      <c r="BU142" s="12"/>
    </row>
    <row r="143" spans="66:73" x14ac:dyDescent="0.3">
      <c r="BN143" s="6"/>
      <c r="BO143" s="6"/>
      <c r="BP143" s="6"/>
      <c r="BQ143" s="6"/>
      <c r="BR143" s="12"/>
      <c r="BS143" s="12"/>
      <c r="BT143" s="12"/>
      <c r="BU143" s="12"/>
    </row>
    <row r="144" spans="66:73" x14ac:dyDescent="0.3">
      <c r="BN144" s="6"/>
      <c r="BO144" s="6"/>
      <c r="BP144" s="6"/>
      <c r="BQ144" s="6"/>
      <c r="BR144" s="12"/>
      <c r="BS144" s="12"/>
      <c r="BT144" s="12"/>
      <c r="BU144" s="12"/>
    </row>
    <row r="145" spans="66:73" x14ac:dyDescent="0.3">
      <c r="BN145" s="6"/>
      <c r="BO145" s="6"/>
      <c r="BP145" s="6"/>
      <c r="BQ145" s="6"/>
      <c r="BR145" s="12"/>
      <c r="BS145" s="12"/>
      <c r="BT145" s="12"/>
      <c r="BU145" s="12"/>
    </row>
    <row r="146" spans="66:73" x14ac:dyDescent="0.3">
      <c r="BN146" s="6"/>
      <c r="BO146" s="6"/>
      <c r="BP146" s="6"/>
      <c r="BQ146" s="6"/>
      <c r="BR146" s="12"/>
      <c r="BS146" s="12"/>
      <c r="BT146" s="12"/>
      <c r="BU146" s="12"/>
    </row>
    <row r="147" spans="66:73" x14ac:dyDescent="0.3">
      <c r="BN147" s="6"/>
      <c r="BO147" s="6"/>
      <c r="BP147" s="6"/>
      <c r="BQ147" s="6"/>
      <c r="BR147" s="12"/>
      <c r="BS147" s="12"/>
      <c r="BT147" s="12"/>
      <c r="BU147" s="12"/>
    </row>
    <row r="148" spans="66:73" x14ac:dyDescent="0.3">
      <c r="BN148" s="6"/>
      <c r="BO148" s="6"/>
      <c r="BP148" s="6"/>
      <c r="BQ148" s="6"/>
      <c r="BR148" s="12"/>
      <c r="BS148" s="12"/>
      <c r="BT148" s="12"/>
      <c r="BU148" s="12"/>
    </row>
    <row r="149" spans="66:73" x14ac:dyDescent="0.3">
      <c r="BN149" s="6"/>
      <c r="BO149" s="6"/>
      <c r="BP149" s="6"/>
      <c r="BQ149" s="6"/>
      <c r="BR149" s="12"/>
      <c r="BS149" s="12"/>
      <c r="BT149" s="12"/>
      <c r="BU149" s="12"/>
    </row>
    <row r="150" spans="66:73" x14ac:dyDescent="0.3">
      <c r="BN150" s="6"/>
      <c r="BO150" s="6"/>
      <c r="BP150" s="6"/>
      <c r="BQ150" s="6"/>
      <c r="BR150" s="12"/>
      <c r="BS150" s="12"/>
      <c r="BT150" s="12"/>
      <c r="BU150" s="12"/>
    </row>
    <row r="151" spans="66:73" x14ac:dyDescent="0.3">
      <c r="BN151" s="6"/>
      <c r="BO151" s="6"/>
      <c r="BP151" s="6"/>
      <c r="BQ151" s="6"/>
      <c r="BR151" s="12"/>
      <c r="BS151" s="12"/>
      <c r="BT151" s="12"/>
      <c r="BU151" s="12"/>
    </row>
    <row r="152" spans="66:73" x14ac:dyDescent="0.3">
      <c r="BN152" s="6"/>
      <c r="BO152" s="6"/>
      <c r="BP152" s="6"/>
      <c r="BQ152" s="6"/>
      <c r="BR152" s="12"/>
      <c r="BS152" s="12"/>
      <c r="BT152" s="12"/>
      <c r="BU152" s="12"/>
    </row>
    <row r="153" spans="66:73" x14ac:dyDescent="0.3">
      <c r="BN153" s="6"/>
      <c r="BO153" s="6"/>
      <c r="BP153" s="6"/>
      <c r="BQ153" s="6"/>
      <c r="BR153" s="12"/>
      <c r="BS153" s="12"/>
      <c r="BT153" s="12"/>
      <c r="BU153" s="12"/>
    </row>
    <row r="154" spans="66:73" x14ac:dyDescent="0.3">
      <c r="BN154" s="6"/>
      <c r="BO154" s="6"/>
      <c r="BP154" s="6"/>
      <c r="BQ154" s="6"/>
      <c r="BR154" s="12"/>
      <c r="BS154" s="12"/>
      <c r="BT154" s="12"/>
      <c r="BU154" s="12"/>
    </row>
    <row r="155" spans="66:73" x14ac:dyDescent="0.3">
      <c r="BN155" s="6"/>
      <c r="BO155" s="6"/>
      <c r="BP155" s="6"/>
      <c r="BQ155" s="6"/>
      <c r="BR155" s="12"/>
      <c r="BS155" s="12"/>
      <c r="BT155" s="12"/>
      <c r="BU155" s="12"/>
    </row>
    <row r="156" spans="66:73" x14ac:dyDescent="0.3">
      <c r="BN156" s="6"/>
      <c r="BO156" s="6"/>
      <c r="BP156" s="6"/>
      <c r="BQ156" s="6"/>
      <c r="BR156" s="12"/>
      <c r="BS156" s="12"/>
      <c r="BT156" s="12"/>
      <c r="BU156" s="12"/>
    </row>
    <row r="157" spans="66:73" x14ac:dyDescent="0.3">
      <c r="BN157" s="6"/>
      <c r="BO157" s="6"/>
      <c r="BP157" s="6"/>
      <c r="BQ157" s="6"/>
      <c r="BR157" s="12"/>
      <c r="BS157" s="12"/>
      <c r="BT157" s="12"/>
      <c r="BU157" s="12"/>
    </row>
    <row r="158" spans="66:73" x14ac:dyDescent="0.3">
      <c r="BN158" s="6"/>
      <c r="BO158" s="6"/>
      <c r="BP158" s="6"/>
      <c r="BQ158" s="6"/>
      <c r="BR158" s="12"/>
      <c r="BS158" s="12"/>
      <c r="BT158" s="12"/>
      <c r="BU158" s="12"/>
    </row>
    <row r="159" spans="66:73" x14ac:dyDescent="0.3">
      <c r="BN159" s="6"/>
      <c r="BO159" s="6"/>
      <c r="BP159" s="6"/>
      <c r="BQ159" s="6"/>
      <c r="BR159" s="12"/>
      <c r="BS159" s="12"/>
      <c r="BT159" s="12"/>
      <c r="BU159" s="12"/>
    </row>
    <row r="160" spans="66:73" x14ac:dyDescent="0.3">
      <c r="BN160" s="6"/>
      <c r="BO160" s="6"/>
      <c r="BP160" s="6"/>
      <c r="BQ160" s="6"/>
      <c r="BR160" s="12"/>
      <c r="BS160" s="12"/>
      <c r="BT160" s="12"/>
      <c r="BU160" s="12"/>
    </row>
    <row r="161" spans="66:73" x14ac:dyDescent="0.3">
      <c r="BN161" s="6"/>
      <c r="BO161" s="6"/>
      <c r="BP161" s="6"/>
      <c r="BQ161" s="6"/>
      <c r="BR161" s="12"/>
      <c r="BS161" s="12"/>
      <c r="BT161" s="12"/>
      <c r="BU161" s="12"/>
    </row>
    <row r="162" spans="66:73" x14ac:dyDescent="0.3">
      <c r="BN162" s="6"/>
      <c r="BO162" s="6"/>
      <c r="BP162" s="6"/>
      <c r="BQ162" s="6"/>
      <c r="BR162" s="12"/>
      <c r="BS162" s="12"/>
      <c r="BT162" s="12"/>
      <c r="BU162" s="12"/>
    </row>
    <row r="163" spans="66:73" x14ac:dyDescent="0.3">
      <c r="BN163" s="6"/>
      <c r="BO163" s="6"/>
      <c r="BP163" s="6"/>
      <c r="BQ163" s="6"/>
      <c r="BR163" s="12"/>
      <c r="BS163" s="12"/>
      <c r="BT163" s="12"/>
      <c r="BU163" s="12"/>
    </row>
    <row r="164" spans="66:73" x14ac:dyDescent="0.3">
      <c r="BN164" s="6"/>
      <c r="BO164" s="6"/>
      <c r="BP164" s="6"/>
      <c r="BQ164" s="6"/>
      <c r="BR164" s="12"/>
      <c r="BS164" s="12"/>
      <c r="BT164" s="12"/>
      <c r="BU164" s="12"/>
    </row>
    <row r="165" spans="66:73" x14ac:dyDescent="0.3">
      <c r="BN165" s="6"/>
      <c r="BO165" s="6"/>
      <c r="BP165" s="6"/>
      <c r="BQ165" s="6"/>
      <c r="BR165" s="12"/>
      <c r="BS165" s="12"/>
      <c r="BT165" s="12"/>
      <c r="BU165" s="12"/>
    </row>
    <row r="166" spans="66:73" x14ac:dyDescent="0.3">
      <c r="BN166" s="6"/>
      <c r="BO166" s="6"/>
      <c r="BP166" s="6"/>
      <c r="BQ166" s="6"/>
      <c r="BR166" s="12"/>
      <c r="BS166" s="12"/>
      <c r="BT166" s="12"/>
      <c r="BU166" s="12"/>
    </row>
    <row r="167" spans="66:73" x14ac:dyDescent="0.3">
      <c r="BN167" s="6"/>
      <c r="BO167" s="6"/>
      <c r="BP167" s="6"/>
      <c r="BQ167" s="6"/>
      <c r="BR167" s="12"/>
      <c r="BS167" s="12"/>
      <c r="BT167" s="12"/>
      <c r="BU167" s="12"/>
    </row>
    <row r="168" spans="66:73" x14ac:dyDescent="0.3">
      <c r="BN168" s="6"/>
      <c r="BO168" s="6"/>
      <c r="BP168" s="6"/>
      <c r="BQ168" s="6"/>
      <c r="BR168" s="12"/>
      <c r="BS168" s="12"/>
      <c r="BT168" s="12"/>
      <c r="BU168" s="12"/>
    </row>
    <row r="169" spans="66:73" x14ac:dyDescent="0.3">
      <c r="BN169" s="6"/>
      <c r="BO169" s="6"/>
      <c r="BP169" s="6"/>
      <c r="BQ169" s="6"/>
      <c r="BR169" s="12"/>
      <c r="BS169" s="12"/>
      <c r="BT169" s="12"/>
      <c r="BU169" s="12"/>
    </row>
    <row r="170" spans="66:73" x14ac:dyDescent="0.3">
      <c r="BN170" s="6"/>
      <c r="BO170" s="6"/>
      <c r="BP170" s="6"/>
      <c r="BQ170" s="6"/>
      <c r="BR170" s="12"/>
      <c r="BS170" s="12"/>
      <c r="BT170" s="12"/>
      <c r="BU170" s="12"/>
    </row>
    <row r="171" spans="66:73" x14ac:dyDescent="0.3">
      <c r="BN171" s="6"/>
      <c r="BO171" s="6"/>
      <c r="BP171" s="6"/>
      <c r="BQ171" s="6"/>
      <c r="BR171" s="12"/>
      <c r="BS171" s="12"/>
      <c r="BT171" s="12"/>
      <c r="BU171" s="12"/>
    </row>
    <row r="172" spans="66:73" x14ac:dyDescent="0.3">
      <c r="BN172" s="6"/>
      <c r="BO172" s="6"/>
      <c r="BP172" s="6"/>
      <c r="BQ172" s="6"/>
      <c r="BR172" s="12"/>
      <c r="BS172" s="12"/>
      <c r="BT172" s="12"/>
      <c r="BU172" s="12"/>
    </row>
    <row r="173" spans="66:73" x14ac:dyDescent="0.3">
      <c r="BN173" s="6"/>
      <c r="BO173" s="6"/>
      <c r="BP173" s="6"/>
      <c r="BQ173" s="6"/>
      <c r="BR173" s="12"/>
      <c r="BS173" s="12"/>
      <c r="BT173" s="12"/>
      <c r="BU173" s="12"/>
    </row>
    <row r="174" spans="66:73" x14ac:dyDescent="0.3">
      <c r="BN174" s="6"/>
      <c r="BO174" s="6"/>
      <c r="BP174" s="6"/>
      <c r="BQ174" s="6"/>
      <c r="BR174" s="12"/>
      <c r="BS174" s="12"/>
      <c r="BT174" s="12"/>
      <c r="BU174" s="12"/>
    </row>
    <row r="175" spans="66:73" x14ac:dyDescent="0.3">
      <c r="BN175" s="6"/>
      <c r="BO175" s="6"/>
      <c r="BP175" s="6"/>
      <c r="BQ175" s="6"/>
      <c r="BR175" s="12"/>
      <c r="BS175" s="12"/>
      <c r="BT175" s="12"/>
      <c r="BU175" s="12"/>
    </row>
    <row r="176" spans="66:73" x14ac:dyDescent="0.3">
      <c r="BN176" s="6"/>
      <c r="BO176" s="6"/>
      <c r="BP176" s="6"/>
      <c r="BQ176" s="6"/>
      <c r="BR176" s="12"/>
      <c r="BS176" s="12"/>
      <c r="BT176" s="12"/>
      <c r="BU176" s="12"/>
    </row>
    <row r="177" spans="66:73" x14ac:dyDescent="0.3">
      <c r="BN177" s="6"/>
      <c r="BO177" s="6"/>
      <c r="BP177" s="6"/>
      <c r="BQ177" s="6"/>
      <c r="BR177" s="12"/>
      <c r="BS177" s="12"/>
      <c r="BT177" s="12"/>
      <c r="BU177" s="12"/>
    </row>
    <row r="178" spans="66:73" x14ac:dyDescent="0.3">
      <c r="BN178" s="6"/>
      <c r="BO178" s="6"/>
      <c r="BP178" s="6"/>
      <c r="BQ178" s="6"/>
      <c r="BR178" s="12"/>
      <c r="BS178" s="12"/>
      <c r="BT178" s="12"/>
      <c r="BU178" s="12"/>
    </row>
    <row r="179" spans="66:73" x14ac:dyDescent="0.3">
      <c r="BN179" s="6"/>
      <c r="BO179" s="6"/>
      <c r="BP179" s="6"/>
      <c r="BQ179" s="6"/>
      <c r="BR179" s="12"/>
      <c r="BS179" s="12"/>
      <c r="BT179" s="12"/>
      <c r="BU179" s="12"/>
    </row>
    <row r="180" spans="66:73" x14ac:dyDescent="0.3">
      <c r="BN180" s="6"/>
      <c r="BO180" s="6"/>
      <c r="BP180" s="6"/>
      <c r="BQ180" s="6"/>
      <c r="BR180" s="12"/>
      <c r="BS180" s="12"/>
      <c r="BT180" s="12"/>
      <c r="BU180" s="12"/>
    </row>
    <row r="181" spans="66:73" x14ac:dyDescent="0.3">
      <c r="BN181" s="6"/>
      <c r="BO181" s="6"/>
      <c r="BP181" s="6"/>
      <c r="BQ181" s="6"/>
      <c r="BR181" s="12"/>
      <c r="BS181" s="12"/>
      <c r="BT181" s="12"/>
      <c r="BU181" s="12"/>
    </row>
    <row r="182" spans="66:73" x14ac:dyDescent="0.3">
      <c r="BN182" s="6"/>
      <c r="BO182" s="6"/>
      <c r="BP182" s="6"/>
      <c r="BQ182" s="6"/>
      <c r="BR182" s="12"/>
      <c r="BS182" s="12"/>
      <c r="BT182" s="12"/>
      <c r="BU182" s="12"/>
    </row>
    <row r="183" spans="66:73" x14ac:dyDescent="0.3">
      <c r="BN183" s="6"/>
      <c r="BO183" s="6"/>
      <c r="BP183" s="6"/>
      <c r="BQ183" s="6"/>
      <c r="BR183" s="12"/>
      <c r="BS183" s="12"/>
      <c r="BT183" s="12"/>
      <c r="BU183" s="12"/>
    </row>
    <row r="184" spans="66:73" x14ac:dyDescent="0.3">
      <c r="BN184" s="6"/>
      <c r="BO184" s="6"/>
      <c r="BP184" s="6"/>
      <c r="BQ184" s="6"/>
      <c r="BR184" s="12"/>
      <c r="BS184" s="12"/>
      <c r="BT184" s="12"/>
      <c r="BU184" s="12"/>
    </row>
    <row r="185" spans="66:73" x14ac:dyDescent="0.3">
      <c r="BN185" s="6"/>
      <c r="BO185" s="6"/>
      <c r="BP185" s="6"/>
      <c r="BQ185" s="6"/>
      <c r="BR185" s="12"/>
      <c r="BS185" s="12"/>
      <c r="BT185" s="12"/>
      <c r="BU185" s="12"/>
    </row>
    <row r="186" spans="66:73" x14ac:dyDescent="0.3">
      <c r="BN186" s="6"/>
      <c r="BO186" s="6"/>
      <c r="BP186" s="6"/>
      <c r="BQ186" s="6"/>
      <c r="BR186" s="12"/>
      <c r="BS186" s="12"/>
      <c r="BT186" s="12"/>
      <c r="BU186" s="12"/>
    </row>
    <row r="187" spans="66:73" x14ac:dyDescent="0.3">
      <c r="BN187" s="6"/>
      <c r="BO187" s="6"/>
      <c r="BP187" s="6"/>
      <c r="BQ187" s="6"/>
      <c r="BR187" s="12"/>
      <c r="BS187" s="12"/>
      <c r="BT187" s="12"/>
      <c r="BU187" s="12"/>
    </row>
    <row r="188" spans="66:73" x14ac:dyDescent="0.3">
      <c r="BN188" s="6"/>
      <c r="BO188" s="6"/>
      <c r="BP188" s="6"/>
      <c r="BQ188" s="6"/>
      <c r="BR188" s="12"/>
      <c r="BS188" s="12"/>
      <c r="BT188" s="12"/>
      <c r="BU188" s="12"/>
    </row>
    <row r="189" spans="66:73" x14ac:dyDescent="0.3">
      <c r="BN189" s="6"/>
      <c r="BO189" s="6"/>
      <c r="BP189" s="6"/>
      <c r="BQ189" s="6"/>
      <c r="BR189" s="12"/>
      <c r="BS189" s="12"/>
      <c r="BT189" s="12"/>
      <c r="BU189" s="12"/>
    </row>
    <row r="190" spans="66:73" x14ac:dyDescent="0.3">
      <c r="BN190" s="6"/>
      <c r="BO190" s="6"/>
      <c r="BP190" s="6"/>
      <c r="BQ190" s="6"/>
      <c r="BR190" s="12"/>
      <c r="BS190" s="12"/>
      <c r="BT190" s="12"/>
      <c r="BU190" s="12"/>
    </row>
    <row r="191" spans="66:73" x14ac:dyDescent="0.3">
      <c r="BN191" s="6"/>
      <c r="BO191" s="6"/>
      <c r="BP191" s="6"/>
      <c r="BQ191" s="6"/>
      <c r="BR191" s="12"/>
      <c r="BS191" s="12"/>
      <c r="BT191" s="12"/>
      <c r="BU191" s="12"/>
    </row>
    <row r="192" spans="66:73" x14ac:dyDescent="0.3">
      <c r="BN192" s="6"/>
      <c r="BO192" s="6"/>
      <c r="BP192" s="6"/>
      <c r="BQ192" s="6"/>
      <c r="BR192" s="12"/>
      <c r="BS192" s="12"/>
      <c r="BT192" s="12"/>
      <c r="BU192" s="12"/>
    </row>
    <row r="193" spans="66:73" x14ac:dyDescent="0.3">
      <c r="BN193" s="6"/>
      <c r="BO193" s="6"/>
      <c r="BP193" s="6"/>
      <c r="BQ193" s="6"/>
      <c r="BR193" s="12"/>
      <c r="BS193" s="12"/>
      <c r="BT193" s="12"/>
      <c r="BU193" s="12"/>
    </row>
    <row r="194" spans="66:73" x14ac:dyDescent="0.3">
      <c r="BN194" s="6"/>
      <c r="BO194" s="6"/>
      <c r="BP194" s="6"/>
      <c r="BQ194" s="6"/>
      <c r="BR194" s="12"/>
      <c r="BS194" s="12"/>
      <c r="BT194" s="12"/>
      <c r="BU194" s="12"/>
    </row>
    <row r="195" spans="66:73" x14ac:dyDescent="0.3">
      <c r="BN195" s="6"/>
      <c r="BO195" s="6"/>
      <c r="BP195" s="6"/>
      <c r="BQ195" s="6"/>
      <c r="BR195" s="12"/>
      <c r="BS195" s="12"/>
      <c r="BT195" s="12"/>
      <c r="BU195" s="12"/>
    </row>
    <row r="196" spans="66:73" x14ac:dyDescent="0.3">
      <c r="BN196" s="6"/>
      <c r="BO196" s="6"/>
      <c r="BP196" s="6"/>
      <c r="BQ196" s="6"/>
      <c r="BR196" s="12"/>
      <c r="BS196" s="12"/>
      <c r="BT196" s="12"/>
      <c r="BU196" s="12"/>
    </row>
    <row r="197" spans="66:73" x14ac:dyDescent="0.3">
      <c r="BN197" s="6"/>
      <c r="BO197" s="6"/>
      <c r="BP197" s="6"/>
      <c r="BQ197" s="6"/>
      <c r="BR197" s="12"/>
      <c r="BS197" s="12"/>
      <c r="BT197" s="12"/>
      <c r="BU197" s="12"/>
    </row>
    <row r="198" spans="66:73" x14ac:dyDescent="0.3">
      <c r="BN198" s="6"/>
      <c r="BO198" s="6"/>
      <c r="BP198" s="6"/>
      <c r="BQ198" s="6"/>
      <c r="BR198" s="12"/>
      <c r="BS198" s="12"/>
      <c r="BT198" s="12"/>
      <c r="BU198" s="12"/>
    </row>
    <row r="199" spans="66:73" x14ac:dyDescent="0.3">
      <c r="BN199" s="6"/>
      <c r="BO199" s="6"/>
      <c r="BP199" s="6"/>
      <c r="BQ199" s="6"/>
      <c r="BR199" s="12"/>
      <c r="BS199" s="12"/>
      <c r="BT199" s="12"/>
      <c r="BU199" s="12"/>
    </row>
    <row r="200" spans="66:73" x14ac:dyDescent="0.3">
      <c r="BN200" s="6"/>
      <c r="BO200" s="6"/>
      <c r="BP200" s="6"/>
      <c r="BQ200" s="6"/>
      <c r="BR200" s="12"/>
      <c r="BS200" s="12"/>
      <c r="BT200" s="12"/>
      <c r="BU200" s="12"/>
    </row>
    <row r="201" spans="66:73" x14ac:dyDescent="0.3">
      <c r="BN201" s="6"/>
      <c r="BO201" s="6"/>
      <c r="BP201" s="6"/>
      <c r="BQ201" s="6"/>
      <c r="BR201" s="12"/>
      <c r="BS201" s="12"/>
      <c r="BT201" s="12"/>
      <c r="BU201" s="12"/>
    </row>
    <row r="202" spans="66:73" x14ac:dyDescent="0.3">
      <c r="BN202" s="6"/>
      <c r="BO202" s="6"/>
      <c r="BP202" s="6"/>
      <c r="BQ202" s="6"/>
      <c r="BR202" s="12"/>
      <c r="BS202" s="12"/>
      <c r="BT202" s="12"/>
      <c r="BU202" s="12"/>
    </row>
    <row r="203" spans="66:73" x14ac:dyDescent="0.3">
      <c r="BN203" s="6"/>
      <c r="BO203" s="6"/>
      <c r="BP203" s="6"/>
      <c r="BQ203" s="6"/>
      <c r="BR203" s="12"/>
      <c r="BS203" s="12"/>
      <c r="BT203" s="12"/>
      <c r="BU203" s="12"/>
    </row>
    <row r="204" spans="66:73" x14ac:dyDescent="0.3">
      <c r="BN204" s="6"/>
      <c r="BO204" s="6"/>
      <c r="BP204" s="6"/>
      <c r="BQ204" s="6"/>
      <c r="BR204" s="12"/>
      <c r="BS204" s="12"/>
      <c r="BT204" s="12"/>
      <c r="BU204" s="12"/>
    </row>
    <row r="205" spans="66:73" x14ac:dyDescent="0.3">
      <c r="BN205" s="6"/>
      <c r="BO205" s="6"/>
      <c r="BP205" s="6"/>
      <c r="BQ205" s="6"/>
      <c r="BR205" s="12"/>
      <c r="BS205" s="12"/>
      <c r="BT205" s="12"/>
      <c r="BU205" s="12"/>
    </row>
    <row r="206" spans="66:73" x14ac:dyDescent="0.3">
      <c r="BN206" s="6"/>
      <c r="BO206" s="6"/>
      <c r="BP206" s="6"/>
      <c r="BQ206" s="6"/>
      <c r="BR206" s="12"/>
      <c r="BS206" s="12"/>
      <c r="BT206" s="12"/>
      <c r="BU206" s="12"/>
    </row>
    <row r="207" spans="66:73" x14ac:dyDescent="0.3">
      <c r="BN207" s="6"/>
      <c r="BO207" s="6"/>
      <c r="BP207" s="6"/>
      <c r="BQ207" s="6"/>
      <c r="BR207" s="12"/>
      <c r="BS207" s="12"/>
      <c r="BT207" s="12"/>
      <c r="BU207" s="12"/>
    </row>
    <row r="208" spans="66:73" x14ac:dyDescent="0.3">
      <c r="BN208" s="6"/>
      <c r="BO208" s="6"/>
      <c r="BP208" s="6"/>
      <c r="BQ208" s="6"/>
      <c r="BR208" s="12"/>
      <c r="BS208" s="12"/>
      <c r="BT208" s="12"/>
      <c r="BU208" s="12"/>
    </row>
    <row r="209" spans="66:73" x14ac:dyDescent="0.3">
      <c r="BN209" s="6"/>
      <c r="BO209" s="6"/>
      <c r="BP209" s="6"/>
      <c r="BQ209" s="6"/>
      <c r="BR209" s="12"/>
      <c r="BS209" s="12"/>
      <c r="BT209" s="12"/>
      <c r="BU209" s="12"/>
    </row>
    <row r="210" spans="66:73" x14ac:dyDescent="0.3">
      <c r="BN210" s="6"/>
      <c r="BO210" s="6"/>
      <c r="BP210" s="6"/>
      <c r="BQ210" s="6"/>
      <c r="BR210" s="12"/>
      <c r="BS210" s="12"/>
      <c r="BT210" s="12"/>
      <c r="BU210" s="12"/>
    </row>
    <row r="211" spans="66:73" x14ac:dyDescent="0.3">
      <c r="BN211" s="6"/>
      <c r="BO211" s="6"/>
      <c r="BP211" s="6"/>
      <c r="BQ211" s="6"/>
      <c r="BR211" s="12"/>
      <c r="BS211" s="12"/>
      <c r="BT211" s="12"/>
      <c r="BU211" s="12"/>
    </row>
    <row r="212" spans="66:73" x14ac:dyDescent="0.3">
      <c r="BN212" s="6"/>
      <c r="BO212" s="6"/>
      <c r="BP212" s="6"/>
      <c r="BQ212" s="6"/>
      <c r="BR212" s="12"/>
      <c r="BS212" s="12"/>
      <c r="BT212" s="12"/>
      <c r="BU212" s="12"/>
    </row>
    <row r="213" spans="66:73" x14ac:dyDescent="0.3">
      <c r="BN213" s="6"/>
      <c r="BO213" s="6"/>
      <c r="BP213" s="6"/>
      <c r="BQ213" s="6"/>
      <c r="BR213" s="12"/>
      <c r="BS213" s="12"/>
      <c r="BT213" s="12"/>
      <c r="BU213" s="12"/>
    </row>
    <row r="214" spans="66:73" x14ac:dyDescent="0.3">
      <c r="BN214" s="6"/>
      <c r="BO214" s="6"/>
      <c r="BP214" s="6"/>
      <c r="BQ214" s="6"/>
      <c r="BR214" s="12"/>
      <c r="BS214" s="12"/>
      <c r="BT214" s="12"/>
      <c r="BU214" s="12"/>
    </row>
    <row r="215" spans="66:73" x14ac:dyDescent="0.3">
      <c r="BN215" s="6"/>
      <c r="BO215" s="6"/>
      <c r="BP215" s="6"/>
      <c r="BQ215" s="6"/>
      <c r="BR215" s="12"/>
      <c r="BS215" s="12"/>
      <c r="BT215" s="12"/>
      <c r="BU215" s="12"/>
    </row>
    <row r="216" spans="66:73" x14ac:dyDescent="0.3">
      <c r="BN216" s="6"/>
      <c r="BO216" s="6"/>
      <c r="BP216" s="6"/>
      <c r="BQ216" s="6"/>
      <c r="BR216" s="12"/>
      <c r="BS216" s="12"/>
      <c r="BT216" s="12"/>
      <c r="BU216" s="12"/>
    </row>
    <row r="217" spans="66:73" x14ac:dyDescent="0.3">
      <c r="BN217" s="6"/>
      <c r="BO217" s="6"/>
      <c r="BP217" s="6"/>
      <c r="BQ217" s="6"/>
      <c r="BR217" s="12"/>
      <c r="BS217" s="12"/>
      <c r="BT217" s="12"/>
      <c r="BU217" s="12"/>
    </row>
    <row r="218" spans="66:73" x14ac:dyDescent="0.3">
      <c r="BN218" s="6"/>
      <c r="BO218" s="6"/>
      <c r="BP218" s="6"/>
      <c r="BQ218" s="6"/>
      <c r="BR218" s="12"/>
      <c r="BS218" s="12"/>
      <c r="BT218" s="12"/>
      <c r="BU218" s="12"/>
    </row>
    <row r="219" spans="66:73" x14ac:dyDescent="0.3">
      <c r="BN219" s="6"/>
      <c r="BO219" s="6"/>
      <c r="BP219" s="6"/>
      <c r="BQ219" s="6"/>
      <c r="BR219" s="12"/>
      <c r="BS219" s="12"/>
      <c r="BT219" s="12"/>
      <c r="BU219" s="12"/>
    </row>
    <row r="220" spans="66:73" x14ac:dyDescent="0.3">
      <c r="BN220" s="6"/>
      <c r="BO220" s="6"/>
      <c r="BP220" s="6"/>
      <c r="BQ220" s="6"/>
      <c r="BR220" s="12"/>
      <c r="BS220" s="12"/>
      <c r="BT220" s="12"/>
      <c r="BU220" s="12"/>
    </row>
    <row r="221" spans="66:73" x14ac:dyDescent="0.3">
      <c r="BN221" s="6"/>
      <c r="BO221" s="6"/>
      <c r="BP221" s="6"/>
      <c r="BQ221" s="6"/>
      <c r="BR221" s="12"/>
      <c r="BS221" s="12"/>
      <c r="BT221" s="12"/>
      <c r="BU221" s="12"/>
    </row>
    <row r="222" spans="66:73" x14ac:dyDescent="0.3">
      <c r="BN222" s="6"/>
      <c r="BO222" s="6"/>
      <c r="BP222" s="6"/>
      <c r="BQ222" s="6"/>
      <c r="BR222" s="12"/>
      <c r="BS222" s="12"/>
      <c r="BT222" s="12"/>
      <c r="BU222" s="12"/>
    </row>
    <row r="223" spans="66:73" x14ac:dyDescent="0.3">
      <c r="BN223" s="6"/>
      <c r="BO223" s="6"/>
      <c r="BP223" s="6"/>
      <c r="BQ223" s="6"/>
      <c r="BR223" s="12"/>
      <c r="BS223" s="12"/>
      <c r="BT223" s="12"/>
      <c r="BU223" s="12"/>
    </row>
    <row r="224" spans="66:73" x14ac:dyDescent="0.3">
      <c r="BN224" s="6"/>
      <c r="BO224" s="6"/>
      <c r="BP224" s="6"/>
      <c r="BQ224" s="6"/>
      <c r="BR224" s="12"/>
      <c r="BS224" s="12"/>
      <c r="BT224" s="12"/>
      <c r="BU224" s="12"/>
    </row>
    <row r="225" spans="66:73" x14ac:dyDescent="0.3">
      <c r="BN225" s="6"/>
      <c r="BO225" s="6"/>
      <c r="BP225" s="6"/>
      <c r="BQ225" s="6"/>
      <c r="BR225" s="12"/>
      <c r="BS225" s="12"/>
      <c r="BT225" s="12"/>
      <c r="BU225" s="12"/>
    </row>
    <row r="226" spans="66:73" x14ac:dyDescent="0.3">
      <c r="BN226" s="6"/>
      <c r="BO226" s="6"/>
      <c r="BP226" s="6"/>
      <c r="BQ226" s="6"/>
      <c r="BR226" s="12"/>
      <c r="BS226" s="12"/>
      <c r="BT226" s="12"/>
      <c r="BU226" s="12"/>
    </row>
    <row r="227" spans="66:73" x14ac:dyDescent="0.3">
      <c r="BN227" s="6"/>
      <c r="BO227" s="6"/>
      <c r="BP227" s="6"/>
      <c r="BQ227" s="6"/>
      <c r="BR227" s="12"/>
      <c r="BS227" s="12"/>
      <c r="BT227" s="12"/>
      <c r="BU227" s="12"/>
    </row>
    <row r="228" spans="66:73" x14ac:dyDescent="0.3">
      <c r="BN228" s="6"/>
      <c r="BO228" s="6"/>
      <c r="BP228" s="6"/>
      <c r="BQ228" s="6"/>
      <c r="BR228" s="12"/>
      <c r="BS228" s="12"/>
      <c r="BT228" s="12"/>
      <c r="BU228" s="12"/>
    </row>
    <row r="229" spans="66:73" x14ac:dyDescent="0.3">
      <c r="BN229" s="6"/>
      <c r="BO229" s="6"/>
      <c r="BP229" s="6"/>
      <c r="BQ229" s="6"/>
      <c r="BR229" s="12"/>
      <c r="BS229" s="12"/>
      <c r="BT229" s="12"/>
      <c r="BU229" s="12"/>
    </row>
    <row r="230" spans="66:73" x14ac:dyDescent="0.3">
      <c r="BN230" s="6"/>
      <c r="BO230" s="6"/>
      <c r="BP230" s="6"/>
      <c r="BQ230" s="6"/>
      <c r="BR230" s="12"/>
      <c r="BS230" s="12"/>
      <c r="BT230" s="12"/>
      <c r="BU230" s="12"/>
    </row>
    <row r="231" spans="66:73" x14ac:dyDescent="0.3">
      <c r="BN231" s="6"/>
      <c r="BO231" s="6"/>
      <c r="BP231" s="6"/>
      <c r="BQ231" s="6"/>
      <c r="BR231" s="12"/>
      <c r="BS231" s="12"/>
      <c r="BT231" s="12"/>
      <c r="BU231" s="12"/>
    </row>
    <row r="232" spans="66:73" x14ac:dyDescent="0.3">
      <c r="BN232" s="6"/>
      <c r="BO232" s="6"/>
      <c r="BP232" s="6"/>
      <c r="BQ232" s="6"/>
      <c r="BR232" s="12"/>
      <c r="BS232" s="12"/>
      <c r="BT232" s="12"/>
      <c r="BU232" s="12"/>
    </row>
    <row r="233" spans="66:73" x14ac:dyDescent="0.3">
      <c r="BN233" s="6"/>
      <c r="BO233" s="6"/>
      <c r="BP233" s="6"/>
      <c r="BQ233" s="6"/>
      <c r="BR233" s="12"/>
      <c r="BS233" s="12"/>
      <c r="BT233" s="12"/>
      <c r="BU233" s="12"/>
    </row>
    <row r="234" spans="66:73" x14ac:dyDescent="0.3">
      <c r="BN234" s="6"/>
      <c r="BO234" s="6"/>
      <c r="BP234" s="6"/>
      <c r="BQ234" s="6"/>
      <c r="BR234" s="12"/>
      <c r="BS234" s="12"/>
      <c r="BT234" s="12"/>
      <c r="BU234" s="12"/>
    </row>
    <row r="235" spans="66:73" x14ac:dyDescent="0.3">
      <c r="BN235" s="6"/>
      <c r="BO235" s="6"/>
      <c r="BP235" s="6"/>
      <c r="BQ235" s="6"/>
      <c r="BR235" s="12"/>
      <c r="BS235" s="12"/>
      <c r="BT235" s="12"/>
      <c r="BU235" s="12"/>
    </row>
    <row r="236" spans="66:73" x14ac:dyDescent="0.3">
      <c r="BN236" s="6"/>
      <c r="BO236" s="6"/>
      <c r="BP236" s="6"/>
      <c r="BQ236" s="6"/>
      <c r="BR236" s="12"/>
      <c r="BS236" s="12"/>
      <c r="BT236" s="12"/>
      <c r="BU236" s="12"/>
    </row>
    <row r="237" spans="66:73" x14ac:dyDescent="0.3">
      <c r="BN237" s="6"/>
      <c r="BO237" s="6"/>
      <c r="BP237" s="6"/>
      <c r="BQ237" s="6"/>
      <c r="BR237" s="12"/>
      <c r="BS237" s="12"/>
      <c r="BT237" s="12"/>
      <c r="BU237" s="12"/>
    </row>
    <row r="238" spans="66:73" x14ac:dyDescent="0.3">
      <c r="BN238" s="6"/>
      <c r="BO238" s="6"/>
      <c r="BP238" s="6"/>
      <c r="BQ238" s="6"/>
      <c r="BR238" s="12"/>
      <c r="BS238" s="12"/>
      <c r="BT238" s="12"/>
      <c r="BU238" s="12"/>
    </row>
    <row r="239" spans="66:73" x14ac:dyDescent="0.3">
      <c r="BN239" s="6"/>
      <c r="BO239" s="6"/>
      <c r="BP239" s="6"/>
      <c r="BQ239" s="6"/>
      <c r="BR239" s="12"/>
      <c r="BS239" s="12"/>
      <c r="BT239" s="12"/>
      <c r="BU239" s="12"/>
    </row>
    <row r="240" spans="66:73" x14ac:dyDescent="0.3">
      <c r="BN240" s="6"/>
      <c r="BO240" s="6"/>
      <c r="BP240" s="6"/>
      <c r="BQ240" s="6"/>
      <c r="BR240" s="12"/>
      <c r="BS240" s="12"/>
      <c r="BT240" s="12"/>
      <c r="BU240" s="12"/>
    </row>
    <row r="241" spans="66:73" x14ac:dyDescent="0.3">
      <c r="BN241" s="6"/>
      <c r="BO241" s="6"/>
      <c r="BP241" s="6"/>
      <c r="BQ241" s="6"/>
      <c r="BR241" s="12"/>
      <c r="BS241" s="12"/>
      <c r="BT241" s="12"/>
      <c r="BU241" s="12"/>
    </row>
    <row r="242" spans="66:73" x14ac:dyDescent="0.3">
      <c r="BN242" s="6"/>
      <c r="BO242" s="6"/>
      <c r="BP242" s="6"/>
      <c r="BQ242" s="6"/>
      <c r="BR242" s="12"/>
      <c r="BS242" s="12"/>
      <c r="BT242" s="12"/>
      <c r="BU242" s="12"/>
    </row>
    <row r="243" spans="66:73" x14ac:dyDescent="0.3">
      <c r="BN243" s="6"/>
      <c r="BO243" s="6"/>
      <c r="BP243" s="6"/>
      <c r="BQ243" s="6"/>
      <c r="BR243" s="12"/>
      <c r="BS243" s="12"/>
      <c r="BT243" s="12"/>
      <c r="BU243" s="12"/>
    </row>
    <row r="244" spans="66:73" x14ac:dyDescent="0.3">
      <c r="BN244" s="6"/>
      <c r="BO244" s="6"/>
      <c r="BP244" s="6"/>
      <c r="BQ244" s="6"/>
      <c r="BR244" s="12"/>
      <c r="BS244" s="12"/>
      <c r="BT244" s="12"/>
      <c r="BU244" s="12"/>
    </row>
    <row r="245" spans="66:73" x14ac:dyDescent="0.3">
      <c r="BN245" s="6"/>
      <c r="BO245" s="6"/>
      <c r="BP245" s="6"/>
      <c r="BQ245" s="6"/>
      <c r="BR245" s="12"/>
      <c r="BS245" s="12"/>
      <c r="BT245" s="12"/>
      <c r="BU245" s="12"/>
    </row>
    <row r="246" spans="66:73" x14ac:dyDescent="0.3">
      <c r="BN246" s="6"/>
      <c r="BO246" s="6"/>
      <c r="BP246" s="6"/>
      <c r="BQ246" s="6"/>
      <c r="BR246" s="12"/>
      <c r="BS246" s="12"/>
      <c r="BT246" s="12"/>
      <c r="BU246" s="12"/>
    </row>
    <row r="247" spans="66:73" x14ac:dyDescent="0.3">
      <c r="BN247" s="6"/>
      <c r="BO247" s="6"/>
      <c r="BP247" s="6"/>
      <c r="BQ247" s="6"/>
      <c r="BR247" s="12"/>
      <c r="BS247" s="12"/>
      <c r="BT247" s="12"/>
      <c r="BU247" s="12"/>
    </row>
    <row r="248" spans="66:73" x14ac:dyDescent="0.3">
      <c r="BN248" s="6"/>
      <c r="BO248" s="6"/>
      <c r="BP248" s="6"/>
      <c r="BQ248" s="6"/>
      <c r="BR248" s="12"/>
      <c r="BS248" s="12"/>
      <c r="BT248" s="12"/>
      <c r="BU248" s="12"/>
    </row>
    <row r="249" spans="66:73" x14ac:dyDescent="0.3">
      <c r="BN249" s="6"/>
      <c r="BO249" s="6"/>
      <c r="BP249" s="6"/>
      <c r="BQ249" s="6"/>
      <c r="BR249" s="12"/>
      <c r="BS249" s="12"/>
      <c r="BT249" s="12"/>
      <c r="BU249" s="12"/>
    </row>
    <row r="250" spans="66:73" x14ac:dyDescent="0.3">
      <c r="BN250" s="6"/>
      <c r="BO250" s="6"/>
      <c r="BP250" s="6"/>
      <c r="BQ250" s="6"/>
      <c r="BR250" s="12"/>
      <c r="BS250" s="12"/>
      <c r="BT250" s="12"/>
      <c r="BU250" s="12"/>
    </row>
    <row r="251" spans="66:73" x14ac:dyDescent="0.3">
      <c r="BN251" s="6"/>
      <c r="BO251" s="6"/>
      <c r="BP251" s="6"/>
      <c r="BQ251" s="6"/>
      <c r="BR251" s="12"/>
      <c r="BS251" s="12"/>
      <c r="BT251" s="12"/>
      <c r="BU251" s="12"/>
    </row>
    <row r="252" spans="66:73" x14ac:dyDescent="0.3">
      <c r="BN252" s="6"/>
      <c r="BO252" s="6"/>
      <c r="BP252" s="6"/>
      <c r="BQ252" s="6"/>
      <c r="BR252" s="12"/>
      <c r="BS252" s="12"/>
      <c r="BT252" s="12"/>
      <c r="BU252" s="12"/>
    </row>
    <row r="253" spans="66:73" x14ac:dyDescent="0.3">
      <c r="BN253" s="6"/>
      <c r="BO253" s="6"/>
      <c r="BP253" s="6"/>
      <c r="BQ253" s="6"/>
      <c r="BR253" s="12"/>
      <c r="BS253" s="12"/>
      <c r="BT253" s="12"/>
      <c r="BU253" s="12"/>
    </row>
    <row r="254" spans="66:73" x14ac:dyDescent="0.3">
      <c r="BN254" s="6"/>
      <c r="BO254" s="6"/>
      <c r="BP254" s="6"/>
      <c r="BQ254" s="6"/>
      <c r="BR254" s="12"/>
      <c r="BS254" s="12"/>
      <c r="BT254" s="12"/>
      <c r="BU254" s="12"/>
    </row>
    <row r="255" spans="66:73" x14ac:dyDescent="0.3">
      <c r="BN255" s="6"/>
      <c r="BO255" s="6"/>
      <c r="BP255" s="6"/>
      <c r="BQ255" s="6"/>
      <c r="BR255" s="12"/>
      <c r="BS255" s="12"/>
      <c r="BT255" s="12"/>
      <c r="BU255" s="12"/>
    </row>
    <row r="256" spans="66:73" x14ac:dyDescent="0.3">
      <c r="BN256" s="6"/>
      <c r="BO256" s="6"/>
      <c r="BP256" s="6"/>
      <c r="BQ256" s="6"/>
      <c r="BR256" s="12"/>
      <c r="BS256" s="12"/>
      <c r="BT256" s="12"/>
      <c r="BU256" s="12"/>
    </row>
    <row r="257" spans="66:73" x14ac:dyDescent="0.3">
      <c r="BN257" s="6"/>
      <c r="BO257" s="6"/>
      <c r="BP257" s="6"/>
      <c r="BQ257" s="6"/>
      <c r="BR257" s="12"/>
      <c r="BS257" s="12"/>
      <c r="BT257" s="12"/>
      <c r="BU257" s="12"/>
    </row>
    <row r="258" spans="66:73" x14ac:dyDescent="0.3">
      <c r="BN258" s="6"/>
      <c r="BO258" s="6"/>
      <c r="BP258" s="6"/>
      <c r="BQ258" s="6"/>
      <c r="BR258" s="12"/>
      <c r="BS258" s="12"/>
      <c r="BT258" s="12"/>
      <c r="BU258" s="12"/>
    </row>
    <row r="259" spans="66:73" x14ac:dyDescent="0.3">
      <c r="BN259" s="6"/>
      <c r="BO259" s="6"/>
      <c r="BP259" s="6"/>
      <c r="BQ259" s="6"/>
      <c r="BR259" s="12"/>
      <c r="BS259" s="12"/>
      <c r="BT259" s="12"/>
      <c r="BU259" s="12"/>
    </row>
    <row r="260" spans="66:73" x14ac:dyDescent="0.3">
      <c r="BN260" s="6"/>
      <c r="BO260" s="6"/>
      <c r="BP260" s="6"/>
      <c r="BQ260" s="6"/>
      <c r="BR260" s="12"/>
      <c r="BS260" s="12"/>
      <c r="BT260" s="12"/>
      <c r="BU260" s="12"/>
    </row>
    <row r="261" spans="66:73" x14ac:dyDescent="0.3">
      <c r="BN261" s="6"/>
      <c r="BO261" s="6"/>
      <c r="BP261" s="6"/>
      <c r="BQ261" s="6"/>
      <c r="BR261" s="12"/>
      <c r="BS261" s="12"/>
      <c r="BT261" s="12"/>
      <c r="BU261" s="12"/>
    </row>
    <row r="262" spans="66:73" x14ac:dyDescent="0.3">
      <c r="BN262" s="6"/>
      <c r="BO262" s="6"/>
      <c r="BP262" s="6"/>
      <c r="BQ262" s="6"/>
      <c r="BR262" s="12"/>
      <c r="BS262" s="12"/>
      <c r="BT262" s="12"/>
      <c r="BU262" s="12"/>
    </row>
    <row r="263" spans="66:73" x14ac:dyDescent="0.3">
      <c r="BN263" s="6"/>
      <c r="BO263" s="6"/>
      <c r="BP263" s="6"/>
      <c r="BQ263" s="6"/>
      <c r="BR263" s="12"/>
      <c r="BS263" s="12"/>
      <c r="BT263" s="12"/>
      <c r="BU263" s="12"/>
    </row>
    <row r="264" spans="66:73" x14ac:dyDescent="0.3">
      <c r="BN264" s="6"/>
      <c r="BO264" s="6"/>
      <c r="BP264" s="6"/>
      <c r="BQ264" s="6"/>
      <c r="BR264" s="12"/>
      <c r="BS264" s="12"/>
      <c r="BT264" s="12"/>
      <c r="BU264" s="12"/>
    </row>
    <row r="265" spans="66:73" x14ac:dyDescent="0.3">
      <c r="BN265" s="6"/>
      <c r="BO265" s="6"/>
      <c r="BP265" s="6"/>
      <c r="BQ265" s="6"/>
      <c r="BR265" s="12"/>
      <c r="BS265" s="12"/>
      <c r="BT265" s="12"/>
      <c r="BU265" s="12"/>
    </row>
    <row r="266" spans="66:73" x14ac:dyDescent="0.3">
      <c r="BN266" s="6"/>
      <c r="BO266" s="6"/>
      <c r="BP266" s="6"/>
      <c r="BQ266" s="6"/>
      <c r="BR266" s="12"/>
      <c r="BS266" s="12"/>
      <c r="BT266" s="12"/>
      <c r="BU266" s="12"/>
    </row>
    <row r="267" spans="66:73" x14ac:dyDescent="0.3">
      <c r="BN267" s="6"/>
      <c r="BO267" s="6"/>
      <c r="BP267" s="6"/>
      <c r="BQ267" s="6"/>
      <c r="BR267" s="12"/>
      <c r="BS267" s="12"/>
      <c r="BT267" s="12"/>
      <c r="BU267" s="12"/>
    </row>
    <row r="268" spans="66:73" x14ac:dyDescent="0.3">
      <c r="BN268" s="6"/>
      <c r="BO268" s="6"/>
      <c r="BP268" s="6"/>
      <c r="BQ268" s="6"/>
      <c r="BR268" s="12"/>
      <c r="BS268" s="12"/>
      <c r="BT268" s="12"/>
      <c r="BU268" s="12"/>
    </row>
    <row r="269" spans="66:73" x14ac:dyDescent="0.3">
      <c r="BN269" s="6"/>
      <c r="BO269" s="6"/>
      <c r="BP269" s="6"/>
      <c r="BQ269" s="6"/>
      <c r="BR269" s="12"/>
      <c r="BS269" s="12"/>
      <c r="BT269" s="12"/>
      <c r="BU269" s="12"/>
    </row>
    <row r="270" spans="66:73" x14ac:dyDescent="0.3">
      <c r="BN270" s="6"/>
      <c r="BO270" s="6"/>
      <c r="BP270" s="6"/>
      <c r="BQ270" s="6"/>
      <c r="BR270" s="12"/>
      <c r="BS270" s="12"/>
      <c r="BT270" s="12"/>
      <c r="BU270" s="12"/>
    </row>
    <row r="271" spans="66:73" x14ac:dyDescent="0.3">
      <c r="BN271" s="6"/>
      <c r="BO271" s="6"/>
      <c r="BP271" s="6"/>
      <c r="BQ271" s="6"/>
      <c r="BR271" s="12"/>
      <c r="BS271" s="12"/>
      <c r="BT271" s="12"/>
      <c r="BU271" s="12"/>
    </row>
    <row r="272" spans="66:73" x14ac:dyDescent="0.3">
      <c r="BN272" s="6"/>
      <c r="BO272" s="6"/>
      <c r="BP272" s="6"/>
      <c r="BQ272" s="6"/>
      <c r="BR272" s="12"/>
      <c r="BS272" s="12"/>
      <c r="BT272" s="12"/>
      <c r="BU272" s="12"/>
    </row>
    <row r="273" spans="66:73" x14ac:dyDescent="0.3">
      <c r="BN273" s="6"/>
      <c r="BO273" s="6"/>
      <c r="BP273" s="6"/>
      <c r="BQ273" s="6"/>
      <c r="BR273" s="12"/>
      <c r="BS273" s="12"/>
      <c r="BT273" s="12"/>
      <c r="BU273" s="12"/>
    </row>
    <row r="274" spans="66:73" x14ac:dyDescent="0.3">
      <c r="BN274" s="6"/>
      <c r="BO274" s="6"/>
      <c r="BP274" s="6"/>
      <c r="BQ274" s="6"/>
      <c r="BR274" s="12"/>
      <c r="BS274" s="12"/>
      <c r="BT274" s="12"/>
      <c r="BU274" s="12"/>
    </row>
    <row r="275" spans="66:73" x14ac:dyDescent="0.3">
      <c r="BN275" s="6"/>
      <c r="BO275" s="6"/>
      <c r="BP275" s="6"/>
      <c r="BQ275" s="6"/>
      <c r="BR275" s="12"/>
      <c r="BS275" s="12"/>
      <c r="BT275" s="12"/>
      <c r="BU275" s="12"/>
    </row>
    <row r="276" spans="66:73" x14ac:dyDescent="0.3">
      <c r="BN276" s="6"/>
      <c r="BO276" s="6"/>
      <c r="BP276" s="6"/>
      <c r="BQ276" s="6"/>
      <c r="BR276" s="12"/>
      <c r="BS276" s="12"/>
      <c r="BT276" s="12"/>
      <c r="BU276" s="12"/>
    </row>
    <row r="277" spans="66:73" x14ac:dyDescent="0.3">
      <c r="BN277" s="6"/>
      <c r="BO277" s="6"/>
      <c r="BP277" s="6"/>
      <c r="BQ277" s="6"/>
      <c r="BR277" s="12"/>
      <c r="BS277" s="12"/>
      <c r="BT277" s="12"/>
      <c r="BU277" s="12"/>
    </row>
    <row r="278" spans="66:73" x14ac:dyDescent="0.3">
      <c r="BN278" s="6"/>
      <c r="BO278" s="6"/>
      <c r="BP278" s="6"/>
      <c r="BQ278" s="6"/>
      <c r="BR278" s="12"/>
      <c r="BS278" s="12"/>
      <c r="BT278" s="12"/>
      <c r="BU278" s="12"/>
    </row>
    <row r="279" spans="66:73" x14ac:dyDescent="0.3">
      <c r="BN279" s="6"/>
      <c r="BO279" s="6"/>
      <c r="BP279" s="6"/>
      <c r="BQ279" s="6"/>
      <c r="BR279" s="12"/>
      <c r="BS279" s="12"/>
      <c r="BT279" s="12"/>
      <c r="BU279" s="12"/>
    </row>
    <row r="280" spans="66:73" x14ac:dyDescent="0.3">
      <c r="BN280" s="6"/>
      <c r="BO280" s="6"/>
      <c r="BP280" s="6"/>
      <c r="BQ280" s="6"/>
      <c r="BR280" s="12"/>
      <c r="BS280" s="12"/>
      <c r="BT280" s="12"/>
      <c r="BU280" s="12"/>
    </row>
    <row r="281" spans="66:73" x14ac:dyDescent="0.3">
      <c r="BN281" s="6"/>
      <c r="BO281" s="6"/>
      <c r="BP281" s="6"/>
      <c r="BQ281" s="6"/>
      <c r="BR281" s="12"/>
      <c r="BS281" s="12"/>
      <c r="BT281" s="12"/>
      <c r="BU281" s="12"/>
    </row>
    <row r="282" spans="66:73" x14ac:dyDescent="0.3">
      <c r="BN282" s="6"/>
      <c r="BO282" s="6"/>
      <c r="BP282" s="6"/>
      <c r="BQ282" s="6"/>
      <c r="BR282" s="12"/>
      <c r="BS282" s="12"/>
      <c r="BT282" s="12"/>
      <c r="BU282" s="12"/>
    </row>
    <row r="283" spans="66:73" x14ac:dyDescent="0.3">
      <c r="BN283" s="6"/>
      <c r="BO283" s="6"/>
      <c r="BP283" s="6"/>
      <c r="BQ283" s="6"/>
      <c r="BR283" s="12"/>
      <c r="BS283" s="12"/>
      <c r="BT283" s="12"/>
      <c r="BU283" s="12"/>
    </row>
    <row r="284" spans="66:73" x14ac:dyDescent="0.3">
      <c r="BN284" s="6"/>
      <c r="BO284" s="6"/>
      <c r="BP284" s="6"/>
      <c r="BQ284" s="6"/>
      <c r="BR284" s="12"/>
      <c r="BS284" s="12"/>
      <c r="BT284" s="12"/>
      <c r="BU284" s="12"/>
    </row>
    <row r="285" spans="66:73" x14ac:dyDescent="0.3">
      <c r="BN285" s="6"/>
      <c r="BO285" s="6"/>
      <c r="BP285" s="6"/>
      <c r="BQ285" s="6"/>
      <c r="BR285" s="12"/>
      <c r="BS285" s="12"/>
      <c r="BT285" s="12"/>
      <c r="BU285" s="12"/>
    </row>
    <row r="286" spans="66:73" x14ac:dyDescent="0.3">
      <c r="BN286" s="6"/>
      <c r="BO286" s="6"/>
      <c r="BP286" s="6"/>
      <c r="BQ286" s="6"/>
      <c r="BR286" s="12"/>
      <c r="BS286" s="12"/>
      <c r="BT286" s="12"/>
      <c r="BU286" s="12"/>
    </row>
    <row r="287" spans="66:73" x14ac:dyDescent="0.3">
      <c r="BN287" s="6"/>
      <c r="BO287" s="6"/>
      <c r="BP287" s="6"/>
      <c r="BQ287" s="6"/>
      <c r="BR287" s="12"/>
      <c r="BS287" s="12"/>
      <c r="BT287" s="12"/>
      <c r="BU287" s="12"/>
    </row>
    <row r="288" spans="66:73" x14ac:dyDescent="0.3">
      <c r="BN288" s="6"/>
      <c r="BO288" s="6"/>
      <c r="BP288" s="6"/>
      <c r="BQ288" s="6"/>
      <c r="BR288" s="12"/>
      <c r="BS288" s="12"/>
      <c r="BT288" s="12"/>
      <c r="BU288" s="12"/>
    </row>
    <row r="289" spans="66:73" x14ac:dyDescent="0.3">
      <c r="BN289" s="6"/>
      <c r="BO289" s="6"/>
      <c r="BP289" s="6"/>
      <c r="BQ289" s="6"/>
      <c r="BR289" s="12"/>
      <c r="BS289" s="12"/>
      <c r="BT289" s="12"/>
      <c r="BU289" s="12"/>
    </row>
    <row r="290" spans="66:73" x14ac:dyDescent="0.3">
      <c r="BN290" s="6"/>
      <c r="BO290" s="6"/>
      <c r="BP290" s="6"/>
      <c r="BQ290" s="6"/>
      <c r="BR290" s="12"/>
      <c r="BS290" s="12"/>
      <c r="BT290" s="12"/>
      <c r="BU290" s="12"/>
    </row>
    <row r="291" spans="66:73" x14ac:dyDescent="0.3">
      <c r="BN291" s="6"/>
      <c r="BO291" s="6"/>
      <c r="BP291" s="6"/>
      <c r="BQ291" s="6"/>
      <c r="BR291" s="12"/>
      <c r="BS291" s="12"/>
      <c r="BT291" s="12"/>
      <c r="BU291" s="12"/>
    </row>
    <row r="292" spans="66:73" x14ac:dyDescent="0.3">
      <c r="BN292" s="6"/>
      <c r="BO292" s="6"/>
      <c r="BP292" s="6"/>
      <c r="BQ292" s="6"/>
      <c r="BR292" s="12"/>
      <c r="BS292" s="12"/>
      <c r="BT292" s="12"/>
      <c r="BU292" s="12"/>
    </row>
    <row r="293" spans="66:73" x14ac:dyDescent="0.3">
      <c r="BN293" s="6"/>
      <c r="BO293" s="6"/>
      <c r="BP293" s="6"/>
      <c r="BQ293" s="6"/>
      <c r="BR293" s="12"/>
      <c r="BS293" s="12"/>
      <c r="BT293" s="12"/>
      <c r="BU293" s="12"/>
    </row>
    <row r="294" spans="66:73" x14ac:dyDescent="0.3">
      <c r="BN294" s="6"/>
      <c r="BO294" s="6"/>
      <c r="BP294" s="6"/>
      <c r="BQ294" s="6"/>
      <c r="BR294" s="12"/>
      <c r="BS294" s="12"/>
      <c r="BT294" s="12"/>
      <c r="BU294" s="12"/>
    </row>
    <row r="295" spans="66:73" x14ac:dyDescent="0.3">
      <c r="BN295" s="6"/>
      <c r="BO295" s="6"/>
      <c r="BP295" s="6"/>
      <c r="BQ295" s="6"/>
      <c r="BR295" s="12"/>
      <c r="BS295" s="12"/>
      <c r="BT295" s="12"/>
      <c r="BU295" s="12"/>
    </row>
    <row r="296" spans="66:73" x14ac:dyDescent="0.3">
      <c r="BN296" s="6"/>
      <c r="BO296" s="6"/>
      <c r="BP296" s="6"/>
      <c r="BQ296" s="6"/>
      <c r="BR296" s="12"/>
      <c r="BS296" s="12"/>
      <c r="BT296" s="12"/>
      <c r="BU296" s="12"/>
    </row>
    <row r="297" spans="66:73" x14ac:dyDescent="0.3">
      <c r="BN297" s="6"/>
      <c r="BO297" s="6"/>
      <c r="BP297" s="6"/>
      <c r="BQ297" s="6"/>
      <c r="BR297" s="12"/>
      <c r="BS297" s="12"/>
      <c r="BT297" s="12"/>
      <c r="BU297" s="12"/>
    </row>
    <row r="298" spans="66:73" x14ac:dyDescent="0.3">
      <c r="BN298" s="6"/>
      <c r="BO298" s="6"/>
      <c r="BP298" s="6"/>
      <c r="BQ298" s="6"/>
      <c r="BR298" s="12"/>
      <c r="BS298" s="12"/>
      <c r="BT298" s="12"/>
      <c r="BU298" s="12"/>
    </row>
    <row r="299" spans="66:73" x14ac:dyDescent="0.3">
      <c r="BN299" s="6"/>
      <c r="BO299" s="6"/>
      <c r="BP299" s="6"/>
      <c r="BQ299" s="6"/>
      <c r="BR299" s="12"/>
      <c r="BS299" s="12"/>
      <c r="BT299" s="12"/>
      <c r="BU299" s="12"/>
    </row>
    <row r="300" spans="66:73" x14ac:dyDescent="0.3">
      <c r="BN300" s="6"/>
      <c r="BO300" s="6"/>
      <c r="BP300" s="6"/>
      <c r="BQ300" s="6"/>
      <c r="BR300" s="12"/>
      <c r="BS300" s="12"/>
      <c r="BT300" s="12"/>
      <c r="BU300" s="12"/>
    </row>
    <row r="301" spans="66:73" x14ac:dyDescent="0.3">
      <c r="BN301" s="6"/>
      <c r="BO301" s="6"/>
      <c r="BP301" s="6"/>
      <c r="BQ301" s="6"/>
      <c r="BR301" s="12"/>
      <c r="BS301" s="12"/>
      <c r="BT301" s="12"/>
      <c r="BU301" s="12"/>
    </row>
    <row r="302" spans="66:73" x14ac:dyDescent="0.3">
      <c r="BN302" s="6"/>
      <c r="BO302" s="6"/>
      <c r="BP302" s="6"/>
      <c r="BQ302" s="6"/>
      <c r="BR302" s="12"/>
      <c r="BS302" s="12"/>
      <c r="BT302" s="12"/>
      <c r="BU302" s="12"/>
    </row>
    <row r="303" spans="66:73" x14ac:dyDescent="0.3">
      <c r="BN303" s="6"/>
      <c r="BO303" s="6"/>
      <c r="BP303" s="6"/>
      <c r="BQ303" s="6"/>
      <c r="BR303" s="12"/>
      <c r="BS303" s="12"/>
      <c r="BT303" s="12"/>
      <c r="BU303" s="12"/>
    </row>
    <row r="304" spans="66:73" x14ac:dyDescent="0.3">
      <c r="BN304" s="6"/>
      <c r="BO304" s="6"/>
      <c r="BP304" s="6"/>
      <c r="BQ304" s="6"/>
      <c r="BR304" s="12"/>
      <c r="BS304" s="12"/>
      <c r="BT304" s="12"/>
      <c r="BU304" s="12"/>
    </row>
    <row r="305" spans="66:73" x14ac:dyDescent="0.3">
      <c r="BN305" s="6"/>
      <c r="BO305" s="6"/>
      <c r="BP305" s="6"/>
      <c r="BQ305" s="6"/>
      <c r="BR305" s="12"/>
      <c r="BS305" s="12"/>
      <c r="BT305" s="12"/>
      <c r="BU305" s="12"/>
    </row>
    <row r="306" spans="66:73" x14ac:dyDescent="0.3">
      <c r="BN306" s="6"/>
      <c r="BO306" s="6"/>
      <c r="BP306" s="6"/>
      <c r="BQ306" s="6"/>
      <c r="BR306" s="12"/>
      <c r="BS306" s="12"/>
      <c r="BT306" s="12"/>
      <c r="BU306" s="12"/>
    </row>
    <row r="307" spans="66:73" x14ac:dyDescent="0.3">
      <c r="BN307" s="6"/>
      <c r="BO307" s="6"/>
      <c r="BP307" s="6"/>
      <c r="BQ307" s="6"/>
      <c r="BR307" s="12"/>
      <c r="BS307" s="12"/>
      <c r="BT307" s="12"/>
      <c r="BU307" s="12"/>
    </row>
    <row r="308" spans="66:73" x14ac:dyDescent="0.3">
      <c r="BN308" s="6"/>
      <c r="BO308" s="6"/>
      <c r="BP308" s="6"/>
      <c r="BQ308" s="6"/>
      <c r="BR308" s="12"/>
      <c r="BS308" s="12"/>
      <c r="BT308" s="12"/>
      <c r="BU308" s="12"/>
    </row>
    <row r="309" spans="66:73" x14ac:dyDescent="0.3">
      <c r="BN309" s="6"/>
      <c r="BO309" s="6"/>
      <c r="BP309" s="6"/>
      <c r="BQ309" s="6"/>
      <c r="BR309" s="12"/>
      <c r="BS309" s="12"/>
      <c r="BT309" s="12"/>
      <c r="BU309" s="12"/>
    </row>
    <row r="310" spans="66:73" x14ac:dyDescent="0.3">
      <c r="BN310" s="6"/>
      <c r="BO310" s="6"/>
      <c r="BP310" s="6"/>
      <c r="BQ310" s="6"/>
      <c r="BR310" s="12"/>
      <c r="BS310" s="12"/>
      <c r="BT310" s="12"/>
      <c r="BU310" s="12"/>
    </row>
    <row r="311" spans="66:73" x14ac:dyDescent="0.3">
      <c r="BN311" s="6"/>
      <c r="BO311" s="6"/>
      <c r="BP311" s="6"/>
      <c r="BQ311" s="6"/>
      <c r="BR311" s="12"/>
      <c r="BS311" s="12"/>
      <c r="BT311" s="12"/>
      <c r="BU311" s="12"/>
    </row>
    <row r="312" spans="66:73" x14ac:dyDescent="0.3">
      <c r="BN312" s="6"/>
      <c r="BO312" s="6"/>
      <c r="BP312" s="6"/>
      <c r="BQ312" s="6"/>
      <c r="BR312" s="12"/>
      <c r="BS312" s="12"/>
      <c r="BT312" s="12"/>
      <c r="BU312" s="12"/>
    </row>
    <row r="313" spans="66:73" x14ac:dyDescent="0.3">
      <c r="BN313" s="6"/>
      <c r="BO313" s="6"/>
      <c r="BP313" s="6"/>
      <c r="BQ313" s="6"/>
      <c r="BR313" s="12"/>
      <c r="BS313" s="12"/>
      <c r="BT313" s="12"/>
      <c r="BU313" s="12"/>
    </row>
    <row r="314" spans="66:73" x14ac:dyDescent="0.3">
      <c r="BN314" s="6"/>
      <c r="BO314" s="6"/>
      <c r="BP314" s="6"/>
      <c r="BQ314" s="6"/>
      <c r="BR314" s="12"/>
      <c r="BS314" s="12"/>
      <c r="BT314" s="12"/>
      <c r="BU314" s="12"/>
    </row>
    <row r="315" spans="66:73" x14ac:dyDescent="0.3">
      <c r="BN315" s="6"/>
      <c r="BO315" s="6"/>
      <c r="BP315" s="6"/>
      <c r="BQ315" s="6"/>
      <c r="BR315" s="12"/>
      <c r="BS315" s="12"/>
      <c r="BT315" s="12"/>
      <c r="BU315" s="12"/>
    </row>
    <row r="316" spans="66:73" x14ac:dyDescent="0.3">
      <c r="BN316" s="6"/>
      <c r="BO316" s="6"/>
      <c r="BP316" s="6"/>
      <c r="BQ316" s="6"/>
      <c r="BR316" s="12"/>
      <c r="BS316" s="12"/>
      <c r="BT316" s="12"/>
      <c r="BU316" s="12"/>
    </row>
    <row r="317" spans="66:73" x14ac:dyDescent="0.3">
      <c r="BN317" s="6"/>
      <c r="BO317" s="6"/>
      <c r="BP317" s="6"/>
      <c r="BQ317" s="6"/>
      <c r="BR317" s="12"/>
      <c r="BS317" s="12"/>
      <c r="BT317" s="12"/>
      <c r="BU317" s="12"/>
    </row>
    <row r="318" spans="66:73" x14ac:dyDescent="0.3">
      <c r="BN318" s="6"/>
      <c r="BO318" s="6"/>
      <c r="BP318" s="6"/>
      <c r="BQ318" s="6"/>
      <c r="BR318" s="12"/>
      <c r="BS318" s="12"/>
      <c r="BT318" s="12"/>
      <c r="BU318" s="12"/>
    </row>
    <row r="319" spans="66:73" x14ac:dyDescent="0.3">
      <c r="BN319" s="6"/>
      <c r="BO319" s="6"/>
      <c r="BP319" s="6"/>
      <c r="BQ319" s="6"/>
      <c r="BR319" s="12"/>
      <c r="BS319" s="12"/>
      <c r="BT319" s="12"/>
      <c r="BU319" s="12"/>
    </row>
    <row r="320" spans="66:73" x14ac:dyDescent="0.3">
      <c r="BN320" s="6"/>
      <c r="BO320" s="6"/>
      <c r="BP320" s="6"/>
      <c r="BQ320" s="6"/>
      <c r="BR320" s="12"/>
      <c r="BS320" s="12"/>
      <c r="BT320" s="12"/>
      <c r="BU320" s="12"/>
    </row>
    <row r="321" spans="66:73" x14ac:dyDescent="0.3">
      <c r="BN321" s="6"/>
      <c r="BO321" s="6"/>
      <c r="BP321" s="6"/>
      <c r="BQ321" s="6"/>
      <c r="BR321" s="12"/>
      <c r="BS321" s="12"/>
      <c r="BT321" s="12"/>
      <c r="BU321" s="12"/>
    </row>
    <row r="322" spans="66:73" x14ac:dyDescent="0.3">
      <c r="BN322" s="6"/>
      <c r="BO322" s="6"/>
      <c r="BP322" s="6"/>
      <c r="BQ322" s="6"/>
      <c r="BR322" s="12"/>
      <c r="BS322" s="12"/>
      <c r="BT322" s="12"/>
      <c r="BU322" s="12"/>
    </row>
    <row r="323" spans="66:73" x14ac:dyDescent="0.3">
      <c r="BN323" s="6"/>
      <c r="BO323" s="6"/>
      <c r="BP323" s="6"/>
      <c r="BQ323" s="6"/>
      <c r="BR323" s="12"/>
      <c r="BS323" s="12"/>
      <c r="BT323" s="12"/>
      <c r="BU323" s="12"/>
    </row>
    <row r="324" spans="66:73" x14ac:dyDescent="0.3">
      <c r="BN324" s="6"/>
      <c r="BO324" s="6"/>
      <c r="BP324" s="6"/>
      <c r="BQ324" s="6"/>
      <c r="BR324" s="12"/>
      <c r="BS324" s="12"/>
      <c r="BT324" s="12"/>
      <c r="BU324" s="12"/>
    </row>
    <row r="325" spans="66:73" x14ac:dyDescent="0.3">
      <c r="BN325" s="6"/>
      <c r="BO325" s="6"/>
      <c r="BP325" s="6"/>
      <c r="BQ325" s="6"/>
      <c r="BR325" s="12"/>
      <c r="BS325" s="12"/>
      <c r="BT325" s="12"/>
      <c r="BU325" s="12"/>
    </row>
    <row r="326" spans="66:73" x14ac:dyDescent="0.3">
      <c r="BN326" s="6"/>
      <c r="BO326" s="6"/>
      <c r="BP326" s="6"/>
      <c r="BQ326" s="6"/>
      <c r="BR326" s="12"/>
      <c r="BS326" s="12"/>
      <c r="BT326" s="12"/>
      <c r="BU326" s="12"/>
    </row>
    <row r="327" spans="66:73" x14ac:dyDescent="0.3">
      <c r="BN327" s="6"/>
      <c r="BO327" s="6"/>
      <c r="BP327" s="6"/>
      <c r="BQ327" s="6"/>
      <c r="BR327" s="12"/>
      <c r="BS327" s="12"/>
      <c r="BT327" s="12"/>
      <c r="BU327" s="12"/>
    </row>
    <row r="328" spans="66:73" x14ac:dyDescent="0.3">
      <c r="BN328" s="6"/>
      <c r="BO328" s="6"/>
      <c r="BP328" s="6"/>
      <c r="BQ328" s="6"/>
      <c r="BR328" s="12"/>
      <c r="BS328" s="12"/>
      <c r="BT328" s="12"/>
      <c r="BU328" s="12"/>
    </row>
    <row r="329" spans="66:73" x14ac:dyDescent="0.3">
      <c r="BN329" s="6"/>
      <c r="BO329" s="6"/>
      <c r="BP329" s="6"/>
      <c r="BQ329" s="6"/>
      <c r="BR329" s="12"/>
      <c r="BS329" s="12"/>
      <c r="BT329" s="12"/>
      <c r="BU329" s="12"/>
    </row>
    <row r="330" spans="66:73" x14ac:dyDescent="0.3">
      <c r="BN330" s="6"/>
      <c r="BO330" s="6"/>
      <c r="BP330" s="6"/>
      <c r="BQ330" s="6"/>
      <c r="BR330" s="12"/>
      <c r="BS330" s="12"/>
      <c r="BT330" s="12"/>
      <c r="BU330" s="12"/>
    </row>
    <row r="331" spans="66:73" x14ac:dyDescent="0.3">
      <c r="BN331" s="6"/>
      <c r="BO331" s="6"/>
      <c r="BP331" s="6"/>
      <c r="BQ331" s="6"/>
      <c r="BR331" s="12"/>
      <c r="BS331" s="12"/>
      <c r="BT331" s="12"/>
      <c r="BU331" s="12"/>
    </row>
    <row r="332" spans="66:73" x14ac:dyDescent="0.3">
      <c r="BN332" s="6"/>
      <c r="BO332" s="6"/>
      <c r="BP332" s="6"/>
      <c r="BQ332" s="6"/>
      <c r="BR332" s="12"/>
      <c r="BS332" s="12"/>
      <c r="BT332" s="12"/>
      <c r="BU332" s="12"/>
    </row>
    <row r="333" spans="66:73" x14ac:dyDescent="0.3">
      <c r="BN333" s="6"/>
      <c r="BO333" s="6"/>
      <c r="BP333" s="6"/>
      <c r="BQ333" s="6"/>
      <c r="BR333" s="12"/>
      <c r="BS333" s="12"/>
      <c r="BT333" s="12"/>
      <c r="BU333" s="12"/>
    </row>
    <row r="334" spans="66:73" x14ac:dyDescent="0.3">
      <c r="BN334" s="6"/>
      <c r="BO334" s="6"/>
      <c r="BP334" s="6"/>
      <c r="BQ334" s="6"/>
      <c r="BR334" s="12"/>
      <c r="BS334" s="12"/>
      <c r="BT334" s="12"/>
      <c r="BU334" s="12"/>
    </row>
    <row r="335" spans="66:73" x14ac:dyDescent="0.3">
      <c r="BN335" s="6"/>
      <c r="BO335" s="6"/>
      <c r="BP335" s="6"/>
      <c r="BQ335" s="6"/>
      <c r="BR335" s="12"/>
      <c r="BS335" s="12"/>
      <c r="BT335" s="12"/>
      <c r="BU335" s="12"/>
    </row>
    <row r="336" spans="66:73" x14ac:dyDescent="0.3">
      <c r="BN336" s="6"/>
      <c r="BO336" s="6"/>
      <c r="BP336" s="6"/>
      <c r="BQ336" s="6"/>
      <c r="BR336" s="12"/>
      <c r="BS336" s="12"/>
      <c r="BT336" s="12"/>
      <c r="BU336" s="12"/>
    </row>
    <row r="337" spans="66:73" x14ac:dyDescent="0.3">
      <c r="BN337" s="6"/>
      <c r="BO337" s="6"/>
      <c r="BP337" s="6"/>
      <c r="BQ337" s="6"/>
      <c r="BR337" s="12"/>
      <c r="BS337" s="12"/>
      <c r="BT337" s="12"/>
      <c r="BU337" s="12"/>
    </row>
    <row r="338" spans="66:73" x14ac:dyDescent="0.3">
      <c r="BN338" s="6"/>
      <c r="BO338" s="6"/>
      <c r="BP338" s="6"/>
      <c r="BQ338" s="6"/>
      <c r="BR338" s="12"/>
      <c r="BS338" s="12"/>
      <c r="BT338" s="12"/>
      <c r="BU338" s="12"/>
    </row>
    <row r="339" spans="66:73" x14ac:dyDescent="0.3">
      <c r="BN339" s="6"/>
      <c r="BO339" s="6"/>
      <c r="BP339" s="6"/>
      <c r="BQ339" s="6"/>
      <c r="BR339" s="12"/>
      <c r="BS339" s="12"/>
      <c r="BT339" s="12"/>
      <c r="BU339" s="12"/>
    </row>
    <row r="340" spans="66:73" x14ac:dyDescent="0.3">
      <c r="BN340" s="6"/>
      <c r="BO340" s="6"/>
      <c r="BP340" s="6"/>
      <c r="BQ340" s="6"/>
      <c r="BR340" s="12"/>
      <c r="BS340" s="12"/>
      <c r="BT340" s="12"/>
      <c r="BU340" s="12"/>
    </row>
    <row r="341" spans="66:73" x14ac:dyDescent="0.3">
      <c r="BN341" s="6"/>
      <c r="BO341" s="6"/>
      <c r="BP341" s="6"/>
      <c r="BQ341" s="6"/>
      <c r="BR341" s="12"/>
      <c r="BS341" s="12"/>
      <c r="BT341" s="12"/>
      <c r="BU341" s="12"/>
    </row>
    <row r="342" spans="66:73" x14ac:dyDescent="0.3">
      <c r="BN342" s="6"/>
      <c r="BO342" s="6"/>
      <c r="BP342" s="6"/>
      <c r="BQ342" s="6"/>
      <c r="BR342" s="12"/>
      <c r="BS342" s="12"/>
      <c r="BT342" s="12"/>
      <c r="BU342" s="12"/>
    </row>
    <row r="343" spans="66:73" x14ac:dyDescent="0.3">
      <c r="BN343" s="6"/>
      <c r="BO343" s="6"/>
      <c r="BP343" s="6"/>
      <c r="BQ343" s="6"/>
      <c r="BR343" s="12"/>
      <c r="BS343" s="12"/>
      <c r="BT343" s="12"/>
      <c r="BU343" s="12"/>
    </row>
    <row r="344" spans="66:73" x14ac:dyDescent="0.3">
      <c r="BN344" s="6"/>
      <c r="BO344" s="6"/>
      <c r="BP344" s="6"/>
      <c r="BQ344" s="6"/>
      <c r="BR344" s="12"/>
      <c r="BS344" s="12"/>
      <c r="BT344" s="12"/>
      <c r="BU344" s="12"/>
    </row>
    <row r="345" spans="66:73" x14ac:dyDescent="0.3">
      <c r="BN345" s="6"/>
      <c r="BO345" s="6"/>
      <c r="BP345" s="6"/>
      <c r="BQ345" s="6"/>
      <c r="BR345" s="12"/>
      <c r="BS345" s="12"/>
      <c r="BT345" s="12"/>
      <c r="BU345" s="12"/>
    </row>
    <row r="346" spans="66:73" x14ac:dyDescent="0.3">
      <c r="BN346" s="6"/>
      <c r="BO346" s="6"/>
      <c r="BP346" s="6"/>
      <c r="BQ346" s="6"/>
      <c r="BR346" s="12"/>
      <c r="BS346" s="12"/>
      <c r="BT346" s="12"/>
      <c r="BU346" s="12"/>
    </row>
    <row r="347" spans="66:73" x14ac:dyDescent="0.3">
      <c r="BN347" s="6"/>
      <c r="BO347" s="6"/>
      <c r="BP347" s="6"/>
      <c r="BQ347" s="6"/>
      <c r="BR347" s="12"/>
      <c r="BS347" s="12"/>
      <c r="BT347" s="12"/>
      <c r="BU347" s="12"/>
    </row>
    <row r="348" spans="66:73" x14ac:dyDescent="0.3">
      <c r="BN348" s="6"/>
      <c r="BO348" s="6"/>
      <c r="BP348" s="6"/>
      <c r="BQ348" s="6"/>
      <c r="BR348" s="12"/>
      <c r="BS348" s="12"/>
      <c r="BT348" s="12"/>
      <c r="BU348" s="12"/>
    </row>
    <row r="349" spans="66:73" x14ac:dyDescent="0.3">
      <c r="BN349" s="6"/>
      <c r="BO349" s="6"/>
      <c r="BP349" s="6"/>
      <c r="BQ349" s="6"/>
      <c r="BR349" s="12"/>
      <c r="BS349" s="12"/>
      <c r="BT349" s="12"/>
      <c r="BU349" s="12"/>
    </row>
    <row r="350" spans="66:73" x14ac:dyDescent="0.3">
      <c r="BN350" s="6"/>
      <c r="BO350" s="6"/>
      <c r="BP350" s="6"/>
      <c r="BQ350" s="6"/>
      <c r="BR350" s="12"/>
      <c r="BS350" s="12"/>
      <c r="BT350" s="12"/>
      <c r="BU350" s="12"/>
    </row>
    <row r="351" spans="66:73" x14ac:dyDescent="0.3">
      <c r="BN351" s="6"/>
      <c r="BO351" s="6"/>
      <c r="BP351" s="6"/>
      <c r="BQ351" s="6"/>
      <c r="BR351" s="12"/>
      <c r="BS351" s="12"/>
      <c r="BT351" s="12"/>
      <c r="BU351" s="12"/>
    </row>
    <row r="352" spans="66:73" x14ac:dyDescent="0.3">
      <c r="BN352" s="6"/>
      <c r="BO352" s="6"/>
      <c r="BP352" s="6"/>
      <c r="BQ352" s="6"/>
      <c r="BR352" s="12"/>
      <c r="BS352" s="12"/>
      <c r="BT352" s="12"/>
      <c r="BU352" s="12"/>
    </row>
    <row r="353" spans="66:73" x14ac:dyDescent="0.3">
      <c r="BN353" s="6"/>
      <c r="BO353" s="6"/>
      <c r="BP353" s="6"/>
      <c r="BQ353" s="6"/>
      <c r="BR353" s="12"/>
      <c r="BS353" s="12"/>
      <c r="BT353" s="12"/>
      <c r="BU353" s="12"/>
    </row>
    <row r="354" spans="66:73" x14ac:dyDescent="0.3">
      <c r="BN354" s="6"/>
      <c r="BO354" s="6"/>
      <c r="BP354" s="6"/>
      <c r="BQ354" s="6"/>
      <c r="BR354" s="12"/>
      <c r="BS354" s="12"/>
      <c r="BT354" s="12"/>
      <c r="BU354" s="12"/>
    </row>
    <row r="355" spans="66:73" x14ac:dyDescent="0.3">
      <c r="BN355" s="6"/>
      <c r="BO355" s="6"/>
      <c r="BP355" s="6"/>
      <c r="BQ355" s="6"/>
      <c r="BR355" s="12"/>
      <c r="BS355" s="12"/>
      <c r="BT355" s="12"/>
      <c r="BU355" s="12"/>
    </row>
    <row r="356" spans="66:73" x14ac:dyDescent="0.3">
      <c r="BN356" s="6"/>
      <c r="BO356" s="6"/>
      <c r="BP356" s="6"/>
      <c r="BQ356" s="6"/>
      <c r="BR356" s="12"/>
      <c r="BS356" s="12"/>
      <c r="BT356" s="12"/>
      <c r="BU356" s="12"/>
    </row>
    <row r="357" spans="66:73" x14ac:dyDescent="0.3">
      <c r="BN357" s="6"/>
      <c r="BO357" s="6"/>
      <c r="BP357" s="6"/>
      <c r="BQ357" s="6"/>
      <c r="BR357" s="12"/>
      <c r="BS357" s="12"/>
      <c r="BT357" s="12"/>
      <c r="BU357" s="12"/>
    </row>
    <row r="358" spans="66:73" x14ac:dyDescent="0.3">
      <c r="BN358" s="6"/>
      <c r="BO358" s="6"/>
      <c r="BP358" s="6"/>
      <c r="BQ358" s="6"/>
      <c r="BR358" s="12"/>
      <c r="BS358" s="12"/>
      <c r="BT358" s="12"/>
      <c r="BU358" s="12"/>
    </row>
    <row r="359" spans="66:73" x14ac:dyDescent="0.3">
      <c r="BN359" s="6"/>
      <c r="BO359" s="6"/>
      <c r="BP359" s="6"/>
      <c r="BQ359" s="6"/>
      <c r="BR359" s="12"/>
      <c r="BS359" s="12"/>
      <c r="BT359" s="12"/>
      <c r="BU359" s="12"/>
    </row>
    <row r="360" spans="66:73" x14ac:dyDescent="0.3">
      <c r="BN360" s="6"/>
      <c r="BO360" s="6"/>
      <c r="BP360" s="6"/>
      <c r="BQ360" s="6"/>
      <c r="BR360" s="12"/>
      <c r="BS360" s="12"/>
      <c r="BT360" s="12"/>
      <c r="BU360" s="12"/>
    </row>
    <row r="361" spans="66:73" x14ac:dyDescent="0.3">
      <c r="BN361" s="6"/>
      <c r="BO361" s="6"/>
      <c r="BP361" s="6"/>
      <c r="BQ361" s="6"/>
      <c r="BR361" s="12"/>
      <c r="BS361" s="12"/>
      <c r="BT361" s="12"/>
      <c r="BU361" s="12"/>
    </row>
    <row r="362" spans="66:73" x14ac:dyDescent="0.3">
      <c r="BN362" s="6"/>
      <c r="BO362" s="6"/>
      <c r="BP362" s="6"/>
      <c r="BQ362" s="6"/>
      <c r="BR362" s="12"/>
      <c r="BS362" s="12"/>
      <c r="BT362" s="12"/>
      <c r="BU362" s="12"/>
    </row>
    <row r="363" spans="66:73" x14ac:dyDescent="0.3">
      <c r="BN363" s="6"/>
      <c r="BO363" s="6"/>
      <c r="BP363" s="6"/>
      <c r="BQ363" s="6"/>
      <c r="BR363" s="12"/>
      <c r="BS363" s="12"/>
      <c r="BT363" s="12"/>
      <c r="BU363" s="12"/>
    </row>
    <row r="364" spans="66:73" x14ac:dyDescent="0.3">
      <c r="BN364" s="6"/>
      <c r="BO364" s="6"/>
      <c r="BP364" s="6"/>
      <c r="BQ364" s="6"/>
      <c r="BR364" s="12"/>
      <c r="BS364" s="12"/>
      <c r="BT364" s="12"/>
      <c r="BU364" s="12"/>
    </row>
    <row r="365" spans="66:73" x14ac:dyDescent="0.3">
      <c r="BN365" s="6"/>
      <c r="BO365" s="6"/>
      <c r="BP365" s="6"/>
      <c r="BQ365" s="6"/>
      <c r="BR365" s="12"/>
      <c r="BS365" s="12"/>
      <c r="BT365" s="12"/>
      <c r="BU365" s="12"/>
    </row>
    <row r="366" spans="66:73" x14ac:dyDescent="0.3">
      <c r="BN366" s="6"/>
      <c r="BO366" s="6"/>
      <c r="BP366" s="6"/>
      <c r="BQ366" s="6"/>
      <c r="BR366" s="12"/>
      <c r="BS366" s="12"/>
      <c r="BT366" s="12"/>
      <c r="BU366" s="12"/>
    </row>
    <row r="367" spans="66:73" x14ac:dyDescent="0.3">
      <c r="BN367" s="6"/>
      <c r="BO367" s="6"/>
      <c r="BP367" s="6"/>
      <c r="BQ367" s="6"/>
      <c r="BR367" s="12"/>
      <c r="BS367" s="12"/>
      <c r="BT367" s="12"/>
      <c r="BU367" s="12"/>
    </row>
    <row r="368" spans="66:73" x14ac:dyDescent="0.3">
      <c r="BN368" s="6"/>
      <c r="BO368" s="6"/>
      <c r="BP368" s="6"/>
      <c r="BQ368" s="6"/>
      <c r="BR368" s="12"/>
      <c r="BS368" s="12"/>
      <c r="BT368" s="12"/>
      <c r="BU368" s="12"/>
    </row>
    <row r="369" spans="66:73" x14ac:dyDescent="0.3">
      <c r="BN369" s="6"/>
      <c r="BO369" s="6"/>
      <c r="BP369" s="6"/>
      <c r="BQ369" s="6"/>
      <c r="BR369" s="12"/>
      <c r="BS369" s="12"/>
      <c r="BT369" s="12"/>
      <c r="BU369" s="12"/>
    </row>
    <row r="370" spans="66:73" x14ac:dyDescent="0.3">
      <c r="BN370" s="6"/>
      <c r="BO370" s="6"/>
      <c r="BP370" s="6"/>
      <c r="BQ370" s="6"/>
      <c r="BR370" s="12"/>
      <c r="BS370" s="12"/>
      <c r="BT370" s="12"/>
      <c r="BU370" s="12"/>
    </row>
    <row r="371" spans="66:73" x14ac:dyDescent="0.3">
      <c r="BN371" s="6"/>
      <c r="BO371" s="6"/>
      <c r="BP371" s="6"/>
      <c r="BQ371" s="6"/>
      <c r="BR371" s="12"/>
      <c r="BS371" s="12"/>
      <c r="BT371" s="12"/>
      <c r="BU371" s="12"/>
    </row>
    <row r="372" spans="66:73" x14ac:dyDescent="0.3">
      <c r="BN372" s="6"/>
      <c r="BO372" s="6"/>
      <c r="BP372" s="6"/>
      <c r="BQ372" s="6"/>
      <c r="BR372" s="12"/>
      <c r="BS372" s="12"/>
      <c r="BT372" s="12"/>
      <c r="BU372" s="12"/>
    </row>
    <row r="373" spans="66:73" x14ac:dyDescent="0.3">
      <c r="BN373" s="6"/>
      <c r="BO373" s="6"/>
      <c r="BP373" s="6"/>
      <c r="BQ373" s="6"/>
      <c r="BR373" s="12"/>
      <c r="BS373" s="12"/>
      <c r="BT373" s="12"/>
      <c r="BU373" s="12"/>
    </row>
    <row r="374" spans="66:73" x14ac:dyDescent="0.3">
      <c r="BN374" s="6"/>
      <c r="BO374" s="6"/>
      <c r="BP374" s="6"/>
      <c r="BQ374" s="6"/>
      <c r="BR374" s="12"/>
      <c r="BS374" s="12"/>
      <c r="BT374" s="12"/>
      <c r="BU374" s="12"/>
    </row>
    <row r="375" spans="66:73" x14ac:dyDescent="0.3">
      <c r="BN375" s="6"/>
      <c r="BO375" s="6"/>
      <c r="BP375" s="6"/>
      <c r="BQ375" s="6"/>
      <c r="BR375" s="12"/>
      <c r="BS375" s="12"/>
      <c r="BT375" s="12"/>
      <c r="BU375" s="12"/>
    </row>
    <row r="376" spans="66:73" x14ac:dyDescent="0.3">
      <c r="BN376" s="6"/>
      <c r="BO376" s="6"/>
      <c r="BP376" s="6"/>
      <c r="BQ376" s="6"/>
      <c r="BR376" s="12"/>
      <c r="BS376" s="12"/>
      <c r="BT376" s="12"/>
      <c r="BU376" s="12"/>
    </row>
    <row r="377" spans="66:73" x14ac:dyDescent="0.3">
      <c r="BN377" s="6"/>
      <c r="BO377" s="6"/>
      <c r="BP377" s="6"/>
      <c r="BQ377" s="6"/>
      <c r="BR377" s="12"/>
      <c r="BS377" s="12"/>
      <c r="BT377" s="12"/>
      <c r="BU377" s="12"/>
    </row>
    <row r="378" spans="66:73" x14ac:dyDescent="0.3">
      <c r="BN378" s="6"/>
      <c r="BO378" s="6"/>
      <c r="BP378" s="6"/>
      <c r="BQ378" s="6"/>
      <c r="BR378" s="12"/>
      <c r="BS378" s="12"/>
      <c r="BT378" s="12"/>
      <c r="BU378" s="12"/>
    </row>
    <row r="379" spans="66:73" x14ac:dyDescent="0.3">
      <c r="BN379" s="6"/>
      <c r="BO379" s="6"/>
      <c r="BP379" s="6"/>
      <c r="BQ379" s="6"/>
      <c r="BR379" s="12"/>
      <c r="BS379" s="12"/>
      <c r="BT379" s="12"/>
      <c r="BU379" s="12"/>
    </row>
    <row r="380" spans="66:73" x14ac:dyDescent="0.3">
      <c r="BN380" s="6"/>
      <c r="BO380" s="6"/>
      <c r="BP380" s="6"/>
      <c r="BQ380" s="6"/>
      <c r="BR380" s="12"/>
      <c r="BS380" s="12"/>
      <c r="BT380" s="12"/>
      <c r="BU380" s="12"/>
    </row>
    <row r="381" spans="66:73" x14ac:dyDescent="0.3">
      <c r="BN381" s="6"/>
      <c r="BO381" s="6"/>
      <c r="BP381" s="6"/>
      <c r="BQ381" s="6"/>
      <c r="BR381" s="12"/>
      <c r="BS381" s="12"/>
      <c r="BT381" s="12"/>
      <c r="BU381" s="12"/>
    </row>
    <row r="382" spans="66:73" x14ac:dyDescent="0.3">
      <c r="BN382" s="6"/>
      <c r="BO382" s="6"/>
      <c r="BP382" s="6"/>
      <c r="BQ382" s="6"/>
      <c r="BR382" s="12"/>
      <c r="BS382" s="12"/>
      <c r="BT382" s="12"/>
      <c r="BU382" s="12"/>
    </row>
    <row r="383" spans="66:73" x14ac:dyDescent="0.3">
      <c r="BN383" s="6"/>
      <c r="BO383" s="6"/>
      <c r="BP383" s="6"/>
      <c r="BQ383" s="6"/>
      <c r="BR383" s="12"/>
      <c r="BS383" s="12"/>
      <c r="BT383" s="12"/>
      <c r="BU383" s="12"/>
    </row>
    <row r="384" spans="66:73" x14ac:dyDescent="0.3">
      <c r="BN384" s="6"/>
      <c r="BO384" s="6"/>
      <c r="BP384" s="6"/>
      <c r="BQ384" s="6"/>
      <c r="BR384" s="12"/>
      <c r="BS384" s="12"/>
      <c r="BT384" s="12"/>
      <c r="BU384" s="12"/>
    </row>
    <row r="385" spans="66:73" x14ac:dyDescent="0.3">
      <c r="BN385" s="6"/>
      <c r="BO385" s="6"/>
      <c r="BP385" s="6"/>
      <c r="BQ385" s="6"/>
      <c r="BR385" s="12"/>
      <c r="BS385" s="12"/>
      <c r="BT385" s="12"/>
      <c r="BU385" s="12"/>
    </row>
    <row r="386" spans="66:73" x14ac:dyDescent="0.3">
      <c r="BN386" s="6"/>
      <c r="BO386" s="6"/>
      <c r="BP386" s="6"/>
      <c r="BQ386" s="6"/>
      <c r="BR386" s="12"/>
      <c r="BS386" s="12"/>
      <c r="BT386" s="12"/>
      <c r="BU386" s="12"/>
    </row>
    <row r="387" spans="66:73" x14ac:dyDescent="0.3">
      <c r="BN387" s="6"/>
      <c r="BO387" s="6"/>
      <c r="BP387" s="6"/>
      <c r="BQ387" s="6"/>
      <c r="BR387" s="12"/>
      <c r="BS387" s="12"/>
      <c r="BT387" s="12"/>
      <c r="BU387" s="12"/>
    </row>
    <row r="388" spans="66:73" x14ac:dyDescent="0.3">
      <c r="BN388" s="6"/>
      <c r="BO388" s="6"/>
      <c r="BP388" s="6"/>
      <c r="BQ388" s="6"/>
      <c r="BR388" s="12"/>
      <c r="BS388" s="12"/>
      <c r="BT388" s="12"/>
      <c r="BU388" s="12"/>
    </row>
    <row r="389" spans="66:73" x14ac:dyDescent="0.3">
      <c r="BN389" s="6"/>
      <c r="BO389" s="6"/>
      <c r="BP389" s="6"/>
      <c r="BQ389" s="6"/>
      <c r="BR389" s="12"/>
      <c r="BS389" s="12"/>
      <c r="BT389" s="12"/>
      <c r="BU389" s="12"/>
    </row>
    <row r="390" spans="66:73" x14ac:dyDescent="0.3">
      <c r="BN390" s="6"/>
      <c r="BO390" s="6"/>
      <c r="BP390" s="6"/>
      <c r="BQ390" s="6"/>
      <c r="BR390" s="12"/>
      <c r="BS390" s="12"/>
      <c r="BT390" s="12"/>
      <c r="BU390" s="12"/>
    </row>
    <row r="391" spans="66:73" x14ac:dyDescent="0.3">
      <c r="BN391" s="6"/>
      <c r="BO391" s="6"/>
      <c r="BP391" s="6"/>
      <c r="BQ391" s="6"/>
      <c r="BR391" s="12"/>
      <c r="BS391" s="12"/>
      <c r="BT391" s="12"/>
      <c r="BU391" s="12"/>
    </row>
    <row r="392" spans="66:73" x14ac:dyDescent="0.3">
      <c r="BN392" s="6"/>
      <c r="BO392" s="6"/>
      <c r="BP392" s="6"/>
      <c r="BQ392" s="6"/>
      <c r="BR392" s="12"/>
      <c r="BS392" s="12"/>
      <c r="BT392" s="12"/>
      <c r="BU392" s="12"/>
    </row>
    <row r="393" spans="66:73" x14ac:dyDescent="0.3">
      <c r="BN393" s="6"/>
      <c r="BO393" s="6"/>
      <c r="BP393" s="6"/>
      <c r="BQ393" s="6"/>
      <c r="BR393" s="12"/>
      <c r="BS393" s="12"/>
      <c r="BT393" s="12"/>
      <c r="BU393" s="12"/>
    </row>
    <row r="394" spans="66:73" x14ac:dyDescent="0.3">
      <c r="BN394" s="6"/>
      <c r="BO394" s="6"/>
      <c r="BP394" s="6"/>
      <c r="BQ394" s="6"/>
      <c r="BR394" s="12"/>
      <c r="BS394" s="12"/>
      <c r="BT394" s="12"/>
      <c r="BU394" s="12"/>
    </row>
    <row r="395" spans="66:73" x14ac:dyDescent="0.3">
      <c r="BN395" s="6"/>
      <c r="BO395" s="6"/>
      <c r="BP395" s="6"/>
      <c r="BQ395" s="6"/>
      <c r="BR395" s="12"/>
      <c r="BS395" s="12"/>
      <c r="BT395" s="12"/>
      <c r="BU395" s="12"/>
    </row>
    <row r="396" spans="66:73" x14ac:dyDescent="0.3">
      <c r="BN396" s="6"/>
      <c r="BO396" s="6"/>
      <c r="BP396" s="6"/>
      <c r="BQ396" s="6"/>
      <c r="BR396" s="12"/>
      <c r="BS396" s="12"/>
      <c r="BT396" s="12"/>
      <c r="BU396" s="12"/>
    </row>
    <row r="397" spans="66:73" x14ac:dyDescent="0.3">
      <c r="BN397" s="6"/>
      <c r="BO397" s="6"/>
      <c r="BP397" s="6"/>
      <c r="BQ397" s="6"/>
      <c r="BR397" s="12"/>
      <c r="BS397" s="12"/>
      <c r="BT397" s="12"/>
      <c r="BU397" s="12"/>
    </row>
    <row r="398" spans="66:73" x14ac:dyDescent="0.3">
      <c r="BN398" s="6"/>
      <c r="BO398" s="6"/>
      <c r="BP398" s="6"/>
      <c r="BQ398" s="6"/>
      <c r="BR398" s="12"/>
      <c r="BS398" s="12"/>
      <c r="BT398" s="12"/>
      <c r="BU398" s="12"/>
    </row>
    <row r="399" spans="66:73" x14ac:dyDescent="0.3">
      <c r="BN399" s="6"/>
      <c r="BO399" s="6"/>
      <c r="BP399" s="6"/>
      <c r="BQ399" s="6"/>
      <c r="BR399" s="12"/>
      <c r="BS399" s="12"/>
      <c r="BT399" s="12"/>
      <c r="BU399" s="12"/>
    </row>
    <row r="400" spans="66:73" x14ac:dyDescent="0.3">
      <c r="BN400" s="6"/>
      <c r="BO400" s="6"/>
      <c r="BP400" s="6"/>
      <c r="BQ400" s="6"/>
      <c r="BR400" s="12"/>
      <c r="BS400" s="12"/>
      <c r="BT400" s="12"/>
      <c r="BU400" s="12"/>
    </row>
    <row r="401" spans="66:73" x14ac:dyDescent="0.3">
      <c r="BN401" s="6"/>
      <c r="BO401" s="6"/>
      <c r="BP401" s="6"/>
      <c r="BQ401" s="6"/>
      <c r="BR401" s="12"/>
      <c r="BS401" s="12"/>
      <c r="BT401" s="12"/>
      <c r="BU401" s="12"/>
    </row>
    <row r="402" spans="66:73" x14ac:dyDescent="0.3">
      <c r="BN402" s="6"/>
      <c r="BO402" s="6"/>
      <c r="BP402" s="6"/>
      <c r="BQ402" s="6"/>
      <c r="BR402" s="12"/>
      <c r="BS402" s="12"/>
      <c r="BT402" s="12"/>
      <c r="BU402" s="12"/>
    </row>
    <row r="403" spans="66:73" x14ac:dyDescent="0.3">
      <c r="BN403" s="6"/>
      <c r="BO403" s="6"/>
      <c r="BP403" s="6"/>
      <c r="BQ403" s="6"/>
      <c r="BR403" s="12"/>
      <c r="BS403" s="12"/>
      <c r="BT403" s="12"/>
      <c r="BU403" s="12"/>
    </row>
    <row r="404" spans="66:73" x14ac:dyDescent="0.3">
      <c r="BN404" s="6"/>
      <c r="BO404" s="6"/>
      <c r="BP404" s="6"/>
      <c r="BQ404" s="6"/>
      <c r="BR404" s="12"/>
      <c r="BS404" s="12"/>
      <c r="BT404" s="12"/>
      <c r="BU404" s="12"/>
    </row>
    <row r="405" spans="66:73" x14ac:dyDescent="0.3">
      <c r="BN405" s="6"/>
      <c r="BO405" s="6"/>
      <c r="BP405" s="6"/>
      <c r="BQ405" s="6"/>
      <c r="BR405" s="12"/>
      <c r="BS405" s="12"/>
      <c r="BT405" s="12"/>
      <c r="BU405" s="12"/>
    </row>
    <row r="406" spans="66:73" x14ac:dyDescent="0.3">
      <c r="BN406" s="6"/>
      <c r="BO406" s="6"/>
      <c r="BP406" s="6"/>
      <c r="BQ406" s="6"/>
      <c r="BR406" s="12"/>
      <c r="BS406" s="12"/>
      <c r="BT406" s="12"/>
      <c r="BU406" s="12"/>
    </row>
    <row r="407" spans="66:73" x14ac:dyDescent="0.3">
      <c r="BN407" s="6"/>
      <c r="BO407" s="6"/>
      <c r="BP407" s="6"/>
      <c r="BQ407" s="6"/>
      <c r="BR407" s="12"/>
      <c r="BS407" s="12"/>
      <c r="BT407" s="12"/>
      <c r="BU407" s="12"/>
    </row>
    <row r="408" spans="66:73" x14ac:dyDescent="0.3">
      <c r="BN408" s="6"/>
      <c r="BO408" s="6"/>
      <c r="BP408" s="6"/>
      <c r="BQ408" s="6"/>
      <c r="BR408" s="12"/>
      <c r="BS408" s="12"/>
      <c r="BT408" s="12"/>
      <c r="BU408" s="12"/>
    </row>
    <row r="409" spans="66:73" x14ac:dyDescent="0.3">
      <c r="BN409" s="6"/>
      <c r="BO409" s="6"/>
      <c r="BP409" s="6"/>
      <c r="BQ409" s="6"/>
      <c r="BR409" s="12"/>
      <c r="BS409" s="12"/>
      <c r="BT409" s="12"/>
      <c r="BU409" s="12"/>
    </row>
    <row r="410" spans="66:73" x14ac:dyDescent="0.3">
      <c r="BN410" s="6"/>
      <c r="BO410" s="6"/>
      <c r="BP410" s="6"/>
      <c r="BQ410" s="6"/>
      <c r="BR410" s="12"/>
      <c r="BS410" s="12"/>
      <c r="BT410" s="12"/>
      <c r="BU410" s="12"/>
    </row>
    <row r="411" spans="66:73" x14ac:dyDescent="0.3">
      <c r="BN411" s="6"/>
      <c r="BO411" s="6"/>
      <c r="BP411" s="6"/>
      <c r="BQ411" s="6"/>
      <c r="BR411" s="12"/>
      <c r="BS411" s="12"/>
      <c r="BT411" s="12"/>
      <c r="BU411" s="12"/>
    </row>
    <row r="412" spans="66:73" x14ac:dyDescent="0.3">
      <c r="BN412" s="6"/>
      <c r="BO412" s="6"/>
      <c r="BP412" s="6"/>
      <c r="BQ412" s="6"/>
      <c r="BR412" s="12"/>
      <c r="BS412" s="12"/>
      <c r="BT412" s="12"/>
      <c r="BU412" s="12"/>
    </row>
    <row r="413" spans="66:73" x14ac:dyDescent="0.3">
      <c r="BN413" s="6"/>
      <c r="BO413" s="6"/>
      <c r="BP413" s="6"/>
      <c r="BQ413" s="6"/>
      <c r="BR413" s="12"/>
      <c r="BS413" s="12"/>
      <c r="BT413" s="12"/>
      <c r="BU413" s="12"/>
    </row>
    <row r="414" spans="66:73" x14ac:dyDescent="0.3">
      <c r="BN414" s="6"/>
      <c r="BO414" s="6"/>
      <c r="BP414" s="6"/>
      <c r="BQ414" s="6"/>
      <c r="BR414" s="12"/>
      <c r="BS414" s="12"/>
      <c r="BT414" s="12"/>
      <c r="BU414" s="12"/>
    </row>
    <row r="415" spans="66:73" x14ac:dyDescent="0.3">
      <c r="BN415" s="6"/>
      <c r="BO415" s="6"/>
      <c r="BP415" s="6"/>
      <c r="BQ415" s="6"/>
      <c r="BR415" s="12"/>
      <c r="BS415" s="12"/>
      <c r="BT415" s="12"/>
      <c r="BU415" s="12"/>
    </row>
    <row r="416" spans="66:73" x14ac:dyDescent="0.3">
      <c r="BN416" s="6"/>
      <c r="BO416" s="6"/>
      <c r="BP416" s="6"/>
      <c r="BQ416" s="6"/>
      <c r="BR416" s="12"/>
      <c r="BS416" s="12"/>
      <c r="BT416" s="12"/>
      <c r="BU416" s="12"/>
    </row>
    <row r="417" spans="66:73" x14ac:dyDescent="0.3">
      <c r="BN417" s="6"/>
      <c r="BO417" s="6"/>
      <c r="BP417" s="6"/>
      <c r="BQ417" s="6"/>
      <c r="BR417" s="12"/>
      <c r="BS417" s="12"/>
      <c r="BT417" s="12"/>
      <c r="BU417" s="12"/>
    </row>
    <row r="418" spans="66:73" x14ac:dyDescent="0.3">
      <c r="BN418" s="6"/>
      <c r="BO418" s="6"/>
      <c r="BP418" s="6"/>
      <c r="BQ418" s="6"/>
      <c r="BR418" s="12"/>
      <c r="BS418" s="12"/>
      <c r="BT418" s="12"/>
      <c r="BU418" s="12"/>
    </row>
    <row r="419" spans="66:73" x14ac:dyDescent="0.3">
      <c r="BN419" s="6"/>
      <c r="BO419" s="6"/>
      <c r="BP419" s="6"/>
      <c r="BQ419" s="6"/>
      <c r="BR419" s="12"/>
      <c r="BS419" s="12"/>
      <c r="BT419" s="12"/>
      <c r="BU419" s="12"/>
    </row>
    <row r="420" spans="66:73" x14ac:dyDescent="0.3">
      <c r="BN420" s="6"/>
      <c r="BO420" s="6"/>
      <c r="BP420" s="6"/>
      <c r="BQ420" s="6"/>
      <c r="BR420" s="12"/>
      <c r="BS420" s="12"/>
      <c r="BT420" s="12"/>
      <c r="BU420" s="12"/>
    </row>
    <row r="421" spans="66:73" x14ac:dyDescent="0.3">
      <c r="BN421" s="6"/>
      <c r="BO421" s="6"/>
      <c r="BP421" s="6"/>
      <c r="BQ421" s="6"/>
      <c r="BR421" s="12"/>
      <c r="BS421" s="12"/>
      <c r="BT421" s="12"/>
      <c r="BU421" s="12"/>
    </row>
    <row r="422" spans="66:73" x14ac:dyDescent="0.3">
      <c r="BN422" s="6"/>
      <c r="BO422" s="6"/>
      <c r="BP422" s="6"/>
      <c r="BQ422" s="6"/>
      <c r="BR422" s="12"/>
      <c r="BS422" s="12"/>
      <c r="BT422" s="12"/>
      <c r="BU422" s="12"/>
    </row>
    <row r="423" spans="66:73" x14ac:dyDescent="0.3">
      <c r="BN423" s="6"/>
      <c r="BO423" s="6"/>
      <c r="BP423" s="6"/>
      <c r="BQ423" s="6"/>
      <c r="BR423" s="12"/>
      <c r="BS423" s="12"/>
      <c r="BT423" s="12"/>
      <c r="BU423" s="12"/>
    </row>
    <row r="424" spans="66:73" x14ac:dyDescent="0.3">
      <c r="BN424" s="6"/>
      <c r="BO424" s="6"/>
      <c r="BP424" s="6"/>
      <c r="BQ424" s="6"/>
      <c r="BR424" s="12"/>
      <c r="BS424" s="12"/>
      <c r="BT424" s="12"/>
      <c r="BU424" s="12"/>
    </row>
    <row r="425" spans="66:73" x14ac:dyDescent="0.3">
      <c r="BN425" s="6"/>
      <c r="BO425" s="6"/>
      <c r="BP425" s="6"/>
      <c r="BQ425" s="6"/>
      <c r="BR425" s="12"/>
      <c r="BS425" s="12"/>
      <c r="BT425" s="12"/>
      <c r="BU425" s="12"/>
    </row>
    <row r="426" spans="66:73" x14ac:dyDescent="0.3">
      <c r="BN426" s="6"/>
      <c r="BO426" s="6"/>
      <c r="BP426" s="6"/>
      <c r="BQ426" s="6"/>
      <c r="BR426" s="12"/>
      <c r="BS426" s="12"/>
      <c r="BT426" s="12"/>
      <c r="BU426" s="12"/>
    </row>
    <row r="427" spans="66:73" x14ac:dyDescent="0.3">
      <c r="BN427" s="6"/>
      <c r="BO427" s="6"/>
      <c r="BP427" s="6"/>
      <c r="BQ427" s="6"/>
      <c r="BR427" s="12"/>
      <c r="BS427" s="12"/>
      <c r="BT427" s="12"/>
      <c r="BU427" s="12"/>
    </row>
    <row r="428" spans="66:73" x14ac:dyDescent="0.3">
      <c r="BN428" s="6"/>
      <c r="BO428" s="6"/>
      <c r="BP428" s="6"/>
      <c r="BQ428" s="6"/>
      <c r="BR428" s="12"/>
      <c r="BS428" s="12"/>
      <c r="BT428" s="12"/>
      <c r="BU428" s="12"/>
    </row>
    <row r="429" spans="66:73" x14ac:dyDescent="0.3">
      <c r="BN429" s="6"/>
      <c r="BO429" s="6"/>
      <c r="BP429" s="6"/>
      <c r="BQ429" s="6"/>
      <c r="BR429" s="12"/>
      <c r="BS429" s="12"/>
      <c r="BT429" s="12"/>
      <c r="BU429" s="12"/>
    </row>
    <row r="430" spans="66:73" x14ac:dyDescent="0.3">
      <c r="BN430" s="6"/>
      <c r="BO430" s="6"/>
      <c r="BP430" s="6"/>
      <c r="BQ430" s="6"/>
      <c r="BR430" s="12"/>
      <c r="BS430" s="12"/>
      <c r="BT430" s="12"/>
      <c r="BU430" s="12"/>
    </row>
    <row r="431" spans="66:73" x14ac:dyDescent="0.3">
      <c r="BN431" s="6"/>
      <c r="BO431" s="6"/>
      <c r="BP431" s="6"/>
      <c r="BQ431" s="6"/>
      <c r="BR431" s="12"/>
      <c r="BS431" s="12"/>
      <c r="BT431" s="12"/>
      <c r="BU431" s="12"/>
    </row>
    <row r="432" spans="66:73" x14ac:dyDescent="0.3">
      <c r="BN432" s="6"/>
      <c r="BO432" s="6"/>
      <c r="BP432" s="6"/>
      <c r="BQ432" s="6"/>
      <c r="BR432" s="12"/>
      <c r="BS432" s="12"/>
      <c r="BT432" s="12"/>
      <c r="BU432" s="12"/>
    </row>
    <row r="433" spans="66:73" x14ac:dyDescent="0.3">
      <c r="BN433" s="6"/>
      <c r="BO433" s="6"/>
      <c r="BP433" s="6"/>
      <c r="BQ433" s="6"/>
      <c r="BR433" s="12"/>
      <c r="BS433" s="12"/>
      <c r="BT433" s="12"/>
      <c r="BU433" s="12"/>
    </row>
    <row r="434" spans="66:73" x14ac:dyDescent="0.3">
      <c r="BN434" s="6"/>
      <c r="BO434" s="6"/>
      <c r="BP434" s="6"/>
      <c r="BQ434" s="6"/>
      <c r="BR434" s="12"/>
      <c r="BS434" s="12"/>
      <c r="BT434" s="12"/>
      <c r="BU434" s="12"/>
    </row>
    <row r="435" spans="66:73" x14ac:dyDescent="0.3">
      <c r="BN435" s="6"/>
      <c r="BO435" s="6"/>
      <c r="BP435" s="6"/>
      <c r="BQ435" s="6"/>
      <c r="BR435" s="12"/>
      <c r="BS435" s="12"/>
      <c r="BT435" s="12"/>
      <c r="BU435" s="12"/>
    </row>
    <row r="436" spans="66:73" x14ac:dyDescent="0.3">
      <c r="BN436" s="6"/>
      <c r="BO436" s="6"/>
      <c r="BP436" s="6"/>
      <c r="BQ436" s="6"/>
      <c r="BR436" s="12"/>
      <c r="BS436" s="12"/>
      <c r="BT436" s="12"/>
      <c r="BU436" s="12"/>
    </row>
    <row r="437" spans="66:73" x14ac:dyDescent="0.3">
      <c r="BN437" s="6"/>
      <c r="BO437" s="6"/>
      <c r="BP437" s="6"/>
      <c r="BQ437" s="6"/>
      <c r="BR437" s="12"/>
      <c r="BS437" s="12"/>
      <c r="BT437" s="12"/>
      <c r="BU437" s="12"/>
    </row>
    <row r="438" spans="66:73" x14ac:dyDescent="0.3">
      <c r="BN438" s="6"/>
      <c r="BO438" s="6"/>
      <c r="BP438" s="6"/>
      <c r="BQ438" s="6"/>
      <c r="BR438" s="12"/>
      <c r="BS438" s="12"/>
      <c r="BT438" s="12"/>
      <c r="BU438" s="12"/>
    </row>
    <row r="439" spans="66:73" x14ac:dyDescent="0.3">
      <c r="BN439" s="6"/>
      <c r="BO439" s="6"/>
      <c r="BP439" s="6"/>
      <c r="BQ439" s="6"/>
      <c r="BR439" s="12"/>
      <c r="BS439" s="12"/>
      <c r="BT439" s="12"/>
      <c r="BU439" s="12"/>
    </row>
    <row r="440" spans="66:73" x14ac:dyDescent="0.3">
      <c r="BN440" s="6"/>
      <c r="BO440" s="6"/>
      <c r="BP440" s="6"/>
      <c r="BQ440" s="6"/>
      <c r="BR440" s="12"/>
      <c r="BS440" s="12"/>
      <c r="BT440" s="12"/>
      <c r="BU440" s="12"/>
    </row>
    <row r="441" spans="66:73" x14ac:dyDescent="0.3">
      <c r="BN441" s="6"/>
      <c r="BO441" s="6"/>
      <c r="BP441" s="6"/>
      <c r="BQ441" s="6"/>
      <c r="BR441" s="12"/>
      <c r="BS441" s="12"/>
      <c r="BT441" s="12"/>
      <c r="BU441" s="12"/>
    </row>
    <row r="442" spans="66:73" x14ac:dyDescent="0.3">
      <c r="BN442" s="6"/>
      <c r="BO442" s="6"/>
      <c r="BP442" s="6"/>
      <c r="BQ442" s="6"/>
      <c r="BR442" s="12"/>
      <c r="BS442" s="12"/>
      <c r="BT442" s="12"/>
      <c r="BU442" s="12"/>
    </row>
    <row r="443" spans="66:73" x14ac:dyDescent="0.3">
      <c r="BN443" s="6"/>
      <c r="BO443" s="6"/>
      <c r="BP443" s="6"/>
      <c r="BQ443" s="6"/>
      <c r="BR443" s="12"/>
      <c r="BS443" s="12"/>
      <c r="BT443" s="12"/>
      <c r="BU443" s="12"/>
    </row>
    <row r="444" spans="66:73" x14ac:dyDescent="0.3">
      <c r="BN444" s="6"/>
      <c r="BO444" s="6"/>
      <c r="BP444" s="6"/>
      <c r="BQ444" s="6"/>
      <c r="BR444" s="12"/>
      <c r="BS444" s="12"/>
      <c r="BT444" s="12"/>
      <c r="BU444" s="12"/>
    </row>
    <row r="445" spans="66:73" x14ac:dyDescent="0.3">
      <c r="BN445" s="6"/>
      <c r="BO445" s="6"/>
      <c r="BP445" s="6"/>
      <c r="BQ445" s="6"/>
      <c r="BR445" s="12"/>
      <c r="BS445" s="12"/>
      <c r="BT445" s="12"/>
      <c r="BU445" s="12"/>
    </row>
    <row r="446" spans="66:73" x14ac:dyDescent="0.3">
      <c r="BN446" s="6"/>
      <c r="BO446" s="6"/>
      <c r="BP446" s="6"/>
      <c r="BQ446" s="6"/>
      <c r="BR446" s="12"/>
      <c r="BS446" s="12"/>
      <c r="BT446" s="12"/>
      <c r="BU446" s="12"/>
    </row>
    <row r="447" spans="66:73" x14ac:dyDescent="0.3">
      <c r="BN447" s="6"/>
      <c r="BO447" s="6"/>
      <c r="BP447" s="6"/>
      <c r="BQ447" s="6"/>
      <c r="BR447" s="12"/>
      <c r="BS447" s="12"/>
      <c r="BT447" s="12"/>
      <c r="BU447" s="12"/>
    </row>
    <row r="448" spans="66:73" x14ac:dyDescent="0.3">
      <c r="BN448" s="6"/>
      <c r="BO448" s="6"/>
      <c r="BP448" s="6"/>
      <c r="BQ448" s="6"/>
      <c r="BR448" s="12"/>
      <c r="BS448" s="12"/>
      <c r="BT448" s="12"/>
      <c r="BU448" s="12"/>
    </row>
    <row r="449" spans="66:73" x14ac:dyDescent="0.3">
      <c r="BN449" s="6"/>
      <c r="BO449" s="6"/>
      <c r="BP449" s="6"/>
      <c r="BQ449" s="6"/>
      <c r="BR449" s="12"/>
      <c r="BS449" s="12"/>
      <c r="BT449" s="12"/>
      <c r="BU449" s="12"/>
    </row>
    <row r="450" spans="66:73" x14ac:dyDescent="0.3">
      <c r="BN450" s="6"/>
      <c r="BO450" s="6"/>
      <c r="BP450" s="6"/>
      <c r="BQ450" s="6"/>
      <c r="BR450" s="12"/>
      <c r="BS450" s="12"/>
      <c r="BT450" s="12"/>
      <c r="BU450" s="12"/>
    </row>
    <row r="451" spans="66:73" x14ac:dyDescent="0.3">
      <c r="BN451" s="6"/>
      <c r="BO451" s="6"/>
      <c r="BP451" s="6"/>
      <c r="BQ451" s="6"/>
      <c r="BR451" s="12"/>
      <c r="BS451" s="12"/>
      <c r="BT451" s="12"/>
      <c r="BU451" s="12"/>
    </row>
    <row r="452" spans="66:73" x14ac:dyDescent="0.3">
      <c r="BN452" s="6"/>
      <c r="BO452" s="6"/>
      <c r="BP452" s="6"/>
      <c r="BQ452" s="6"/>
      <c r="BR452" s="12"/>
      <c r="BS452" s="12"/>
      <c r="BT452" s="12"/>
      <c r="BU452" s="12"/>
    </row>
    <row r="453" spans="66:73" x14ac:dyDescent="0.3">
      <c r="BN453" s="6"/>
      <c r="BO453" s="6"/>
      <c r="BP453" s="6"/>
      <c r="BQ453" s="6"/>
      <c r="BR453" s="12"/>
      <c r="BS453" s="12"/>
      <c r="BT453" s="12"/>
      <c r="BU453" s="12"/>
    </row>
    <row r="454" spans="66:73" x14ac:dyDescent="0.3">
      <c r="BN454" s="6"/>
      <c r="BO454" s="6"/>
      <c r="BP454" s="6"/>
      <c r="BQ454" s="6"/>
      <c r="BR454" s="12"/>
      <c r="BS454" s="12"/>
      <c r="BT454" s="12"/>
      <c r="BU454" s="12"/>
    </row>
    <row r="455" spans="66:73" x14ac:dyDescent="0.3">
      <c r="BN455" s="6"/>
      <c r="BO455" s="6"/>
      <c r="BP455" s="6"/>
      <c r="BQ455" s="6"/>
      <c r="BR455" s="12"/>
      <c r="BS455" s="12"/>
      <c r="BT455" s="12"/>
      <c r="BU455" s="12"/>
    </row>
    <row r="456" spans="66:73" x14ac:dyDescent="0.3">
      <c r="BN456" s="6"/>
      <c r="BO456" s="6"/>
      <c r="BP456" s="6"/>
      <c r="BQ456" s="6"/>
      <c r="BR456" s="12"/>
      <c r="BS456" s="12"/>
      <c r="BT456" s="12"/>
      <c r="BU456" s="12"/>
    </row>
    <row r="457" spans="66:73" x14ac:dyDescent="0.3">
      <c r="BN457" s="6"/>
      <c r="BO457" s="6"/>
      <c r="BP457" s="6"/>
      <c r="BQ457" s="6"/>
      <c r="BR457" s="12"/>
      <c r="BS457" s="12"/>
      <c r="BT457" s="12"/>
      <c r="BU457" s="12"/>
    </row>
    <row r="458" spans="66:73" x14ac:dyDescent="0.3">
      <c r="BN458" s="6"/>
      <c r="BO458" s="6"/>
      <c r="BP458" s="6"/>
      <c r="BQ458" s="6"/>
      <c r="BR458" s="12"/>
      <c r="BS458" s="12"/>
      <c r="BT458" s="12"/>
      <c r="BU458" s="12"/>
    </row>
    <row r="459" spans="66:73" x14ac:dyDescent="0.3">
      <c r="BN459" s="6"/>
      <c r="BO459" s="6"/>
      <c r="BP459" s="6"/>
      <c r="BQ459" s="6"/>
      <c r="BR459" s="12"/>
      <c r="BS459" s="12"/>
      <c r="BT459" s="12"/>
      <c r="BU459" s="12"/>
    </row>
    <row r="460" spans="66:73" x14ac:dyDescent="0.3">
      <c r="BN460" s="6"/>
      <c r="BO460" s="6"/>
      <c r="BP460" s="6"/>
      <c r="BQ460" s="6"/>
      <c r="BR460" s="12"/>
      <c r="BS460" s="12"/>
      <c r="BT460" s="12"/>
      <c r="BU460" s="12"/>
    </row>
    <row r="461" spans="66:73" x14ac:dyDescent="0.3">
      <c r="BN461" s="6"/>
      <c r="BO461" s="6"/>
      <c r="BP461" s="6"/>
      <c r="BQ461" s="6"/>
      <c r="BR461" s="12"/>
      <c r="BS461" s="12"/>
      <c r="BT461" s="12"/>
      <c r="BU461" s="12"/>
    </row>
    <row r="462" spans="66:73" x14ac:dyDescent="0.3">
      <c r="BN462" s="6"/>
      <c r="BO462" s="6"/>
      <c r="BP462" s="6"/>
      <c r="BQ462" s="6"/>
      <c r="BR462" s="12"/>
      <c r="BS462" s="12"/>
      <c r="BT462" s="12"/>
      <c r="BU462" s="12"/>
    </row>
    <row r="463" spans="66:73" x14ac:dyDescent="0.3">
      <c r="BN463" s="6"/>
      <c r="BO463" s="6"/>
      <c r="BP463" s="6"/>
      <c r="BQ463" s="6"/>
      <c r="BR463" s="12"/>
      <c r="BS463" s="12"/>
      <c r="BT463" s="12"/>
      <c r="BU463" s="12"/>
    </row>
    <row r="464" spans="66:73" x14ac:dyDescent="0.3">
      <c r="BN464" s="6"/>
      <c r="BO464" s="6"/>
      <c r="BP464" s="6"/>
      <c r="BQ464" s="6"/>
      <c r="BR464" s="12"/>
      <c r="BS464" s="12"/>
      <c r="BT464" s="12"/>
      <c r="BU464" s="12"/>
    </row>
    <row r="465" spans="66:73" x14ac:dyDescent="0.3">
      <c r="BN465" s="6"/>
      <c r="BO465" s="6"/>
      <c r="BP465" s="6"/>
      <c r="BQ465" s="6"/>
      <c r="BR465" s="12"/>
      <c r="BS465" s="12"/>
      <c r="BT465" s="12"/>
      <c r="BU465" s="12"/>
    </row>
    <row r="466" spans="66:73" x14ac:dyDescent="0.3">
      <c r="BN466" s="6"/>
      <c r="BO466" s="6"/>
      <c r="BP466" s="6"/>
      <c r="BQ466" s="6"/>
      <c r="BR466" s="12"/>
      <c r="BS466" s="12"/>
      <c r="BT466" s="12"/>
      <c r="BU466" s="12"/>
    </row>
    <row r="467" spans="66:73" x14ac:dyDescent="0.3">
      <c r="BN467" s="6"/>
      <c r="BO467" s="6"/>
      <c r="BP467" s="6"/>
      <c r="BQ467" s="6"/>
      <c r="BR467" s="12"/>
      <c r="BS467" s="12"/>
      <c r="BT467" s="12"/>
      <c r="BU467" s="12"/>
    </row>
    <row r="468" spans="66:73" x14ac:dyDescent="0.3">
      <c r="BN468" s="6"/>
      <c r="BO468" s="6"/>
      <c r="BP468" s="6"/>
      <c r="BQ468" s="6"/>
      <c r="BR468" s="12"/>
      <c r="BS468" s="12"/>
      <c r="BT468" s="12"/>
      <c r="BU468" s="12"/>
    </row>
    <row r="469" spans="66:73" x14ac:dyDescent="0.3">
      <c r="BN469" s="6"/>
      <c r="BO469" s="6"/>
      <c r="BP469" s="6"/>
      <c r="BQ469" s="6"/>
      <c r="BR469" s="12"/>
      <c r="BS469" s="12"/>
      <c r="BT469" s="12"/>
      <c r="BU469" s="12"/>
    </row>
    <row r="470" spans="66:73" x14ac:dyDescent="0.3">
      <c r="BN470" s="6"/>
      <c r="BO470" s="6"/>
      <c r="BP470" s="6"/>
      <c r="BQ470" s="6"/>
      <c r="BR470" s="12"/>
      <c r="BS470" s="12"/>
      <c r="BT470" s="12"/>
      <c r="BU470" s="12"/>
    </row>
    <row r="471" spans="66:73" x14ac:dyDescent="0.3">
      <c r="BN471" s="6"/>
      <c r="BO471" s="6"/>
      <c r="BP471" s="6"/>
      <c r="BQ471" s="6"/>
      <c r="BR471" s="12"/>
      <c r="BS471" s="12"/>
      <c r="BT471" s="12"/>
      <c r="BU471" s="12"/>
    </row>
    <row r="472" spans="66:73" x14ac:dyDescent="0.3">
      <c r="BN472" s="6"/>
      <c r="BO472" s="6"/>
      <c r="BP472" s="6"/>
      <c r="BQ472" s="6"/>
      <c r="BR472" s="12"/>
      <c r="BS472" s="12"/>
      <c r="BT472" s="12"/>
      <c r="BU472" s="12"/>
    </row>
    <row r="473" spans="66:73" x14ac:dyDescent="0.3">
      <c r="BN473" s="6"/>
      <c r="BO473" s="6"/>
      <c r="BP473" s="6"/>
      <c r="BQ473" s="6"/>
      <c r="BR473" s="12"/>
      <c r="BS473" s="12"/>
      <c r="BT473" s="12"/>
      <c r="BU473" s="12"/>
    </row>
    <row r="474" spans="66:73" x14ac:dyDescent="0.3">
      <c r="BN474" s="6"/>
      <c r="BO474" s="6"/>
      <c r="BP474" s="6"/>
      <c r="BQ474" s="6"/>
      <c r="BR474" s="12"/>
      <c r="BS474" s="12"/>
      <c r="BT474" s="12"/>
      <c r="BU474" s="12"/>
    </row>
    <row r="475" spans="66:73" x14ac:dyDescent="0.3">
      <c r="BN475" s="6"/>
      <c r="BO475" s="6"/>
      <c r="BP475" s="6"/>
      <c r="BQ475" s="6"/>
      <c r="BR475" s="12"/>
      <c r="BS475" s="12"/>
      <c r="BT475" s="12"/>
      <c r="BU475" s="12"/>
    </row>
    <row r="476" spans="66:73" x14ac:dyDescent="0.3">
      <c r="BN476" s="6"/>
      <c r="BO476" s="6"/>
      <c r="BP476" s="6"/>
      <c r="BQ476" s="6"/>
      <c r="BR476" s="12"/>
      <c r="BS476" s="12"/>
      <c r="BT476" s="12"/>
      <c r="BU476" s="12"/>
    </row>
    <row r="477" spans="66:73" x14ac:dyDescent="0.3">
      <c r="BN477" s="6"/>
      <c r="BO477" s="6"/>
      <c r="BP477" s="6"/>
      <c r="BQ477" s="6"/>
      <c r="BR477" s="12"/>
      <c r="BS477" s="12"/>
      <c r="BT477" s="12"/>
      <c r="BU477" s="12"/>
    </row>
    <row r="478" spans="66:73" x14ac:dyDescent="0.3">
      <c r="BN478" s="6"/>
      <c r="BO478" s="6"/>
      <c r="BP478" s="6"/>
      <c r="BQ478" s="6"/>
      <c r="BR478" s="12"/>
      <c r="BS478" s="12"/>
      <c r="BT478" s="12"/>
      <c r="BU478" s="12"/>
    </row>
    <row r="479" spans="66:73" x14ac:dyDescent="0.3">
      <c r="BN479" s="6"/>
      <c r="BO479" s="6"/>
      <c r="BP479" s="6"/>
      <c r="BQ479" s="6"/>
      <c r="BR479" s="12"/>
      <c r="BS479" s="12"/>
      <c r="BT479" s="12"/>
      <c r="BU479" s="12"/>
    </row>
    <row r="480" spans="66:73" x14ac:dyDescent="0.3">
      <c r="BN480" s="6"/>
      <c r="BO480" s="6"/>
      <c r="BP480" s="6"/>
      <c r="BQ480" s="6"/>
      <c r="BR480" s="12"/>
      <c r="BS480" s="12"/>
      <c r="BT480" s="12"/>
      <c r="BU480" s="12"/>
    </row>
    <row r="481" spans="66:73" x14ac:dyDescent="0.3">
      <c r="BN481" s="6"/>
      <c r="BO481" s="6"/>
      <c r="BP481" s="6"/>
      <c r="BQ481" s="6"/>
      <c r="BR481" s="12"/>
      <c r="BS481" s="12"/>
      <c r="BT481" s="12"/>
      <c r="BU481" s="12"/>
    </row>
    <row r="482" spans="66:73" x14ac:dyDescent="0.3">
      <c r="BN482" s="6"/>
      <c r="BO482" s="6"/>
      <c r="BP482" s="6"/>
      <c r="BQ482" s="6"/>
      <c r="BR482" s="12"/>
      <c r="BS482" s="12"/>
      <c r="BT482" s="12"/>
      <c r="BU482" s="12"/>
    </row>
    <row r="483" spans="66:73" x14ac:dyDescent="0.3">
      <c r="BN483" s="6"/>
      <c r="BO483" s="6"/>
      <c r="BP483" s="6"/>
      <c r="BQ483" s="6"/>
      <c r="BR483" s="12"/>
      <c r="BS483" s="12"/>
      <c r="BT483" s="12"/>
      <c r="BU483" s="12"/>
    </row>
    <row r="484" spans="66:73" x14ac:dyDescent="0.3">
      <c r="BN484" s="6"/>
      <c r="BO484" s="6"/>
      <c r="BP484" s="6"/>
      <c r="BQ484" s="6"/>
      <c r="BR484" s="12"/>
      <c r="BS484" s="12"/>
      <c r="BT484" s="12"/>
      <c r="BU484" s="12"/>
    </row>
    <row r="485" spans="66:73" x14ac:dyDescent="0.3">
      <c r="BN485" s="6"/>
      <c r="BO485" s="6"/>
      <c r="BP485" s="6"/>
      <c r="BQ485" s="6"/>
      <c r="BR485" s="12"/>
      <c r="BS485" s="12"/>
      <c r="BT485" s="12"/>
      <c r="BU485" s="12"/>
    </row>
    <row r="486" spans="66:73" x14ac:dyDescent="0.3">
      <c r="BN486" s="6"/>
      <c r="BO486" s="6"/>
      <c r="BP486" s="6"/>
      <c r="BQ486" s="6"/>
      <c r="BR486" s="12"/>
      <c r="BS486" s="12"/>
      <c r="BT486" s="12"/>
      <c r="BU486" s="12"/>
    </row>
    <row r="487" spans="66:73" x14ac:dyDescent="0.3">
      <c r="BN487" s="6"/>
      <c r="BO487" s="6"/>
      <c r="BP487" s="6"/>
      <c r="BQ487" s="6"/>
      <c r="BR487" s="12"/>
      <c r="BS487" s="12"/>
      <c r="BT487" s="12"/>
      <c r="BU487" s="12"/>
    </row>
    <row r="488" spans="66:73" x14ac:dyDescent="0.3">
      <c r="BN488" s="6"/>
      <c r="BO488" s="6"/>
      <c r="BP488" s="6"/>
      <c r="BQ488" s="6"/>
      <c r="BR488" s="12"/>
      <c r="BS488" s="12"/>
      <c r="BT488" s="12"/>
      <c r="BU488" s="12"/>
    </row>
    <row r="489" spans="66:73" x14ac:dyDescent="0.3">
      <c r="BN489" s="6"/>
      <c r="BO489" s="6"/>
      <c r="BP489" s="6"/>
      <c r="BQ489" s="6"/>
      <c r="BR489" s="12"/>
      <c r="BS489" s="12"/>
      <c r="BT489" s="12"/>
      <c r="BU489" s="12"/>
    </row>
    <row r="490" spans="66:73" x14ac:dyDescent="0.3">
      <c r="BN490" s="6"/>
      <c r="BO490" s="6"/>
      <c r="BP490" s="6"/>
      <c r="BQ490" s="6"/>
      <c r="BR490" s="12"/>
      <c r="BS490" s="12"/>
      <c r="BT490" s="12"/>
      <c r="BU490" s="12"/>
    </row>
    <row r="491" spans="66:73" x14ac:dyDescent="0.3">
      <c r="BN491" s="6"/>
      <c r="BO491" s="6"/>
      <c r="BP491" s="6"/>
      <c r="BQ491" s="6"/>
      <c r="BR491" s="12"/>
      <c r="BS491" s="12"/>
      <c r="BT491" s="12"/>
      <c r="BU491" s="12"/>
    </row>
    <row r="492" spans="66:73" x14ac:dyDescent="0.3">
      <c r="BN492" s="6"/>
      <c r="BO492" s="6"/>
      <c r="BP492" s="6"/>
      <c r="BQ492" s="6"/>
      <c r="BR492" s="12"/>
      <c r="BS492" s="12"/>
      <c r="BT492" s="12"/>
      <c r="BU492" s="12"/>
    </row>
    <row r="493" spans="66:73" x14ac:dyDescent="0.3">
      <c r="BN493" s="6"/>
      <c r="BO493" s="6"/>
      <c r="BP493" s="6"/>
      <c r="BQ493" s="6"/>
      <c r="BR493" s="12"/>
      <c r="BS493" s="12"/>
      <c r="BT493" s="12"/>
      <c r="BU493" s="12"/>
    </row>
    <row r="494" spans="66:73" x14ac:dyDescent="0.3">
      <c r="BN494" s="6"/>
      <c r="BO494" s="6"/>
      <c r="BP494" s="6"/>
      <c r="BQ494" s="6"/>
      <c r="BR494" s="12"/>
      <c r="BS494" s="12"/>
      <c r="BT494" s="12"/>
      <c r="BU494" s="12"/>
    </row>
    <row r="495" spans="66:73" x14ac:dyDescent="0.3">
      <c r="BN495" s="6"/>
      <c r="BO495" s="6"/>
      <c r="BP495" s="6"/>
      <c r="BQ495" s="6"/>
      <c r="BR495" s="12"/>
      <c r="BS495" s="12"/>
      <c r="BT495" s="12"/>
      <c r="BU495" s="12"/>
    </row>
    <row r="496" spans="66:73" x14ac:dyDescent="0.3">
      <c r="BN496" s="6"/>
      <c r="BO496" s="6"/>
      <c r="BP496" s="6"/>
      <c r="BQ496" s="6"/>
      <c r="BR496" s="12"/>
      <c r="BS496" s="12"/>
      <c r="BT496" s="12"/>
      <c r="BU496" s="12"/>
    </row>
    <row r="497" spans="66:73" x14ac:dyDescent="0.3">
      <c r="BN497" s="6"/>
      <c r="BO497" s="6"/>
      <c r="BP497" s="6"/>
      <c r="BQ497" s="6"/>
      <c r="BR497" s="12"/>
      <c r="BS497" s="12"/>
      <c r="BT497" s="12"/>
      <c r="BU497" s="12"/>
    </row>
    <row r="498" spans="66:73" x14ac:dyDescent="0.3">
      <c r="BN498" s="6"/>
      <c r="BO498" s="6"/>
      <c r="BP498" s="6"/>
      <c r="BQ498" s="6"/>
      <c r="BR498" s="12"/>
      <c r="BS498" s="12"/>
      <c r="BT498" s="12"/>
      <c r="BU498" s="12"/>
    </row>
    <row r="499" spans="66:73" x14ac:dyDescent="0.3">
      <c r="BN499" s="6"/>
      <c r="BO499" s="6"/>
      <c r="BP499" s="6"/>
      <c r="BQ499" s="6"/>
      <c r="BR499" s="12"/>
      <c r="BS499" s="12"/>
      <c r="BT499" s="12"/>
      <c r="BU499" s="12"/>
    </row>
    <row r="500" spans="66:73" x14ac:dyDescent="0.3">
      <c r="BN500" s="6"/>
      <c r="BO500" s="6"/>
      <c r="BP500" s="6"/>
      <c r="BQ500" s="6"/>
      <c r="BR500" s="12"/>
      <c r="BS500" s="12"/>
      <c r="BT500" s="12"/>
      <c r="BU500" s="12"/>
    </row>
    <row r="501" spans="66:73" x14ac:dyDescent="0.3">
      <c r="BN501" s="6"/>
      <c r="BO501" s="6"/>
      <c r="BP501" s="6"/>
      <c r="BQ501" s="6"/>
      <c r="BR501" s="12"/>
      <c r="BS501" s="12"/>
      <c r="BT501" s="12"/>
      <c r="BU501" s="12"/>
    </row>
    <row r="502" spans="66:73" x14ac:dyDescent="0.3">
      <c r="BN502" s="6"/>
      <c r="BO502" s="6"/>
      <c r="BP502" s="6"/>
      <c r="BQ502" s="6"/>
      <c r="BR502" s="12"/>
      <c r="BS502" s="12"/>
      <c r="BT502" s="12"/>
      <c r="BU502" s="12"/>
    </row>
    <row r="503" spans="66:73" x14ac:dyDescent="0.3">
      <c r="BN503" s="6"/>
      <c r="BO503" s="6"/>
      <c r="BP503" s="6"/>
      <c r="BQ503" s="6"/>
      <c r="BR503" s="12"/>
      <c r="BS503" s="12"/>
      <c r="BT503" s="12"/>
      <c r="BU503" s="12"/>
    </row>
    <row r="504" spans="66:73" x14ac:dyDescent="0.3">
      <c r="BN504" s="6"/>
      <c r="BO504" s="6"/>
      <c r="BP504" s="6"/>
      <c r="BQ504" s="6"/>
      <c r="BR504" s="12"/>
      <c r="BS504" s="12"/>
      <c r="BT504" s="12"/>
      <c r="BU504" s="12"/>
    </row>
    <row r="505" spans="66:73" x14ac:dyDescent="0.3">
      <c r="BN505" s="6"/>
      <c r="BO505" s="6"/>
      <c r="BP505" s="6"/>
      <c r="BQ505" s="6"/>
      <c r="BR505" s="12"/>
      <c r="BS505" s="12"/>
      <c r="BT505" s="12"/>
      <c r="BU505" s="12"/>
    </row>
    <row r="506" spans="66:73" x14ac:dyDescent="0.3">
      <c r="BN506" s="6"/>
      <c r="BO506" s="6"/>
      <c r="BP506" s="6"/>
      <c r="BQ506" s="6"/>
      <c r="BR506" s="12"/>
      <c r="BS506" s="12"/>
      <c r="BT506" s="12"/>
      <c r="BU506" s="12"/>
    </row>
    <row r="507" spans="66:73" x14ac:dyDescent="0.3">
      <c r="BN507" s="6"/>
      <c r="BO507" s="6"/>
      <c r="BP507" s="6"/>
      <c r="BQ507" s="6"/>
      <c r="BR507" s="12"/>
      <c r="BS507" s="12"/>
      <c r="BT507" s="12"/>
      <c r="BU507" s="12"/>
    </row>
    <row r="508" spans="66:73" x14ac:dyDescent="0.3">
      <c r="BN508" s="6"/>
      <c r="BO508" s="6"/>
      <c r="BP508" s="6"/>
      <c r="BQ508" s="6"/>
      <c r="BR508" s="12"/>
      <c r="BS508" s="12"/>
      <c r="BT508" s="12"/>
      <c r="BU508" s="12"/>
    </row>
    <row r="509" spans="66:73" x14ac:dyDescent="0.3">
      <c r="BN509" s="6"/>
      <c r="BO509" s="6"/>
      <c r="BP509" s="6"/>
      <c r="BQ509" s="6"/>
      <c r="BR509" s="12"/>
      <c r="BS509" s="12"/>
      <c r="BT509" s="12"/>
      <c r="BU509" s="12"/>
    </row>
    <row r="510" spans="66:73" x14ac:dyDescent="0.3">
      <c r="BN510" s="6"/>
      <c r="BO510" s="6"/>
      <c r="BP510" s="6"/>
      <c r="BQ510" s="6"/>
      <c r="BR510" s="12"/>
      <c r="BS510" s="12"/>
      <c r="BT510" s="12"/>
      <c r="BU510" s="12"/>
    </row>
    <row r="511" spans="66:73" x14ac:dyDescent="0.3">
      <c r="BN511" s="6"/>
      <c r="BO511" s="6"/>
      <c r="BP511" s="6"/>
      <c r="BQ511" s="6"/>
      <c r="BR511" s="12"/>
      <c r="BS511" s="12"/>
      <c r="BT511" s="12"/>
      <c r="BU511" s="12"/>
    </row>
    <row r="512" spans="66:73" x14ac:dyDescent="0.3">
      <c r="BN512" s="6"/>
      <c r="BO512" s="6"/>
      <c r="BP512" s="6"/>
      <c r="BQ512" s="6"/>
      <c r="BR512" s="12"/>
      <c r="BS512" s="12"/>
      <c r="BT512" s="12"/>
      <c r="BU512" s="12"/>
    </row>
    <row r="513" spans="66:73" x14ac:dyDescent="0.3">
      <c r="BN513" s="6"/>
      <c r="BO513" s="6"/>
      <c r="BP513" s="6"/>
      <c r="BQ513" s="6"/>
      <c r="BR513" s="12"/>
      <c r="BS513" s="12"/>
      <c r="BT513" s="12"/>
      <c r="BU513" s="12"/>
    </row>
    <row r="514" spans="66:73" x14ac:dyDescent="0.3">
      <c r="BN514" s="6"/>
      <c r="BO514" s="6"/>
      <c r="BP514" s="6"/>
      <c r="BQ514" s="6"/>
      <c r="BR514" s="12"/>
      <c r="BS514" s="12"/>
      <c r="BT514" s="12"/>
      <c r="BU514" s="12"/>
    </row>
    <row r="515" spans="66:73" x14ac:dyDescent="0.3">
      <c r="BN515" s="6"/>
      <c r="BO515" s="6"/>
      <c r="BP515" s="6"/>
      <c r="BQ515" s="6"/>
      <c r="BR515" s="12"/>
      <c r="BS515" s="12"/>
      <c r="BT515" s="12"/>
      <c r="BU515" s="12"/>
    </row>
    <row r="516" spans="66:73" x14ac:dyDescent="0.3">
      <c r="BN516" s="6"/>
      <c r="BO516" s="6"/>
      <c r="BP516" s="6"/>
      <c r="BQ516" s="6"/>
      <c r="BR516" s="12"/>
      <c r="BS516" s="12"/>
      <c r="BT516" s="12"/>
      <c r="BU516" s="12"/>
    </row>
    <row r="517" spans="66:73" x14ac:dyDescent="0.3">
      <c r="BN517" s="6"/>
      <c r="BO517" s="6"/>
      <c r="BP517" s="6"/>
      <c r="BQ517" s="6"/>
      <c r="BR517" s="12"/>
      <c r="BS517" s="12"/>
      <c r="BT517" s="12"/>
      <c r="BU517" s="12"/>
    </row>
    <row r="518" spans="66:73" x14ac:dyDescent="0.3">
      <c r="BN518" s="6"/>
      <c r="BO518" s="6"/>
      <c r="BP518" s="6"/>
      <c r="BQ518" s="6"/>
      <c r="BR518" s="12"/>
      <c r="BS518" s="12"/>
      <c r="BT518" s="12"/>
      <c r="BU518" s="12"/>
    </row>
    <row r="519" spans="66:73" x14ac:dyDescent="0.3">
      <c r="BN519" s="6"/>
      <c r="BO519" s="6"/>
      <c r="BP519" s="6"/>
      <c r="BQ519" s="6"/>
      <c r="BR519" s="12"/>
      <c r="BS519" s="12"/>
      <c r="BT519" s="12"/>
      <c r="BU519" s="12"/>
    </row>
    <row r="520" spans="66:73" x14ac:dyDescent="0.3">
      <c r="BN520" s="6"/>
      <c r="BO520" s="6"/>
      <c r="BP520" s="6"/>
      <c r="BQ520" s="6"/>
      <c r="BR520" s="12"/>
      <c r="BS520" s="12"/>
      <c r="BT520" s="12"/>
      <c r="BU520" s="12"/>
    </row>
    <row r="521" spans="66:73" x14ac:dyDescent="0.3">
      <c r="BN521" s="6"/>
      <c r="BO521" s="6"/>
      <c r="BP521" s="6"/>
      <c r="BQ521" s="6"/>
      <c r="BR521" s="12"/>
      <c r="BS521" s="12"/>
      <c r="BT521" s="12"/>
      <c r="BU521" s="12"/>
    </row>
    <row r="522" spans="66:73" x14ac:dyDescent="0.3">
      <c r="BN522" s="6"/>
      <c r="BO522" s="6"/>
      <c r="BP522" s="6"/>
      <c r="BQ522" s="6"/>
      <c r="BR522" s="12"/>
      <c r="BS522" s="12"/>
      <c r="BT522" s="12"/>
      <c r="BU522" s="12"/>
    </row>
    <row r="523" spans="66:73" x14ac:dyDescent="0.3">
      <c r="BN523" s="6"/>
      <c r="BO523" s="6"/>
      <c r="BP523" s="6"/>
      <c r="BQ523" s="6"/>
      <c r="BR523" s="12"/>
      <c r="BS523" s="12"/>
      <c r="BT523" s="12"/>
      <c r="BU523" s="12"/>
    </row>
    <row r="524" spans="66:73" x14ac:dyDescent="0.3">
      <c r="BN524" s="6"/>
      <c r="BO524" s="6"/>
      <c r="BP524" s="6"/>
      <c r="BQ524" s="6"/>
      <c r="BR524" s="12"/>
      <c r="BS524" s="12"/>
      <c r="BT524" s="12"/>
      <c r="BU524" s="12"/>
    </row>
    <row r="525" spans="66:73" x14ac:dyDescent="0.3">
      <c r="BN525" s="6"/>
      <c r="BO525" s="6"/>
      <c r="BP525" s="6"/>
      <c r="BQ525" s="6"/>
      <c r="BR525" s="12"/>
      <c r="BS525" s="12"/>
      <c r="BT525" s="12"/>
      <c r="BU525" s="12"/>
    </row>
    <row r="526" spans="66:73" x14ac:dyDescent="0.3">
      <c r="BN526" s="6"/>
      <c r="BO526" s="6"/>
      <c r="BP526" s="6"/>
      <c r="BQ526" s="6"/>
      <c r="BR526" s="12"/>
      <c r="BS526" s="12"/>
      <c r="BT526" s="12"/>
      <c r="BU526" s="12"/>
    </row>
    <row r="527" spans="66:73" x14ac:dyDescent="0.3">
      <c r="BN527" s="6"/>
      <c r="BO527" s="6"/>
      <c r="BP527" s="6"/>
      <c r="BQ527" s="6"/>
      <c r="BR527" s="12"/>
      <c r="BS527" s="12"/>
      <c r="BT527" s="12"/>
      <c r="BU527" s="12"/>
    </row>
    <row r="528" spans="66:73" x14ac:dyDescent="0.3">
      <c r="BN528" s="6"/>
      <c r="BO528" s="6"/>
      <c r="BP528" s="6"/>
      <c r="BQ528" s="6"/>
      <c r="BR528" s="12"/>
      <c r="BS528" s="12"/>
      <c r="BT528" s="12"/>
      <c r="BU528" s="12"/>
    </row>
    <row r="529" spans="66:73" x14ac:dyDescent="0.3">
      <c r="BN529" s="6"/>
      <c r="BO529" s="6"/>
      <c r="BP529" s="6"/>
      <c r="BQ529" s="6"/>
      <c r="BR529" s="12"/>
      <c r="BS529" s="12"/>
      <c r="BT529" s="12"/>
      <c r="BU529" s="12"/>
    </row>
    <row r="530" spans="66:73" x14ac:dyDescent="0.3">
      <c r="BN530" s="6"/>
      <c r="BO530" s="6"/>
      <c r="BP530" s="6"/>
      <c r="BQ530" s="6"/>
      <c r="BR530" s="12"/>
      <c r="BS530" s="12"/>
      <c r="BT530" s="12"/>
      <c r="BU530" s="12"/>
    </row>
    <row r="531" spans="66:73" x14ac:dyDescent="0.3">
      <c r="BN531" s="6"/>
      <c r="BO531" s="6"/>
      <c r="BP531" s="6"/>
      <c r="BQ531" s="6"/>
      <c r="BR531" s="12"/>
      <c r="BS531" s="12"/>
      <c r="BT531" s="12"/>
      <c r="BU531" s="12"/>
    </row>
    <row r="532" spans="66:73" x14ac:dyDescent="0.3">
      <c r="BN532" s="6"/>
      <c r="BO532" s="6"/>
      <c r="BP532" s="6"/>
      <c r="BQ532" s="6"/>
      <c r="BR532" s="12"/>
      <c r="BS532" s="12"/>
      <c r="BT532" s="12"/>
      <c r="BU532" s="12"/>
    </row>
    <row r="533" spans="66:73" x14ac:dyDescent="0.3">
      <c r="BN533" s="6"/>
      <c r="BO533" s="6"/>
      <c r="BP533" s="6"/>
      <c r="BQ533" s="6"/>
      <c r="BR533" s="12"/>
      <c r="BS533" s="12"/>
      <c r="BT533" s="12"/>
      <c r="BU533" s="12"/>
    </row>
    <row r="534" spans="66:73" x14ac:dyDescent="0.3">
      <c r="BN534" s="6"/>
      <c r="BO534" s="6"/>
      <c r="BP534" s="6"/>
      <c r="BQ534" s="6"/>
      <c r="BR534" s="12"/>
      <c r="BS534" s="12"/>
      <c r="BT534" s="12"/>
      <c r="BU534" s="12"/>
    </row>
    <row r="535" spans="66:73" x14ac:dyDescent="0.3">
      <c r="BN535" s="6"/>
      <c r="BO535" s="6"/>
      <c r="BP535" s="6"/>
      <c r="BQ535" s="6"/>
      <c r="BR535" s="12"/>
      <c r="BS535" s="12"/>
      <c r="BT535" s="12"/>
      <c r="BU535" s="12"/>
    </row>
    <row r="536" spans="66:73" x14ac:dyDescent="0.3">
      <c r="BN536" s="6"/>
      <c r="BO536" s="6"/>
      <c r="BP536" s="6"/>
      <c r="BQ536" s="6"/>
      <c r="BR536" s="12"/>
      <c r="BS536" s="12"/>
      <c r="BT536" s="12"/>
      <c r="BU536" s="12"/>
    </row>
    <row r="537" spans="66:73" x14ac:dyDescent="0.3">
      <c r="BN537" s="6"/>
      <c r="BO537" s="6"/>
      <c r="BP537" s="6"/>
      <c r="BQ537" s="6"/>
      <c r="BR537" s="12"/>
      <c r="BS537" s="12"/>
      <c r="BT537" s="12"/>
      <c r="BU537" s="12"/>
    </row>
    <row r="538" spans="66:73" x14ac:dyDescent="0.3">
      <c r="BN538" s="6"/>
      <c r="BO538" s="6"/>
      <c r="BP538" s="6"/>
      <c r="BQ538" s="6"/>
      <c r="BR538" s="12"/>
      <c r="BS538" s="12"/>
      <c r="BT538" s="12"/>
      <c r="BU538" s="12"/>
    </row>
    <row r="539" spans="66:73" x14ac:dyDescent="0.3">
      <c r="BN539" s="6"/>
      <c r="BO539" s="6"/>
      <c r="BP539" s="6"/>
      <c r="BQ539" s="6"/>
      <c r="BR539" s="12"/>
      <c r="BS539" s="12"/>
      <c r="BT539" s="12"/>
      <c r="BU539" s="12"/>
    </row>
    <row r="540" spans="66:73" x14ac:dyDescent="0.3">
      <c r="BN540" s="6"/>
      <c r="BO540" s="6"/>
      <c r="BP540" s="6"/>
      <c r="BQ540" s="6"/>
      <c r="BR540" s="12"/>
      <c r="BS540" s="12"/>
      <c r="BT540" s="12"/>
      <c r="BU540" s="12"/>
    </row>
    <row r="541" spans="66:73" x14ac:dyDescent="0.3">
      <c r="BN541" s="6"/>
      <c r="BO541" s="6"/>
      <c r="BP541" s="6"/>
      <c r="BQ541" s="6"/>
      <c r="BR541" s="12"/>
      <c r="BS541" s="12"/>
      <c r="BT541" s="12"/>
      <c r="BU541" s="12"/>
    </row>
    <row r="542" spans="66:73" x14ac:dyDescent="0.3">
      <c r="BN542" s="6"/>
      <c r="BO542" s="6"/>
      <c r="BP542" s="6"/>
      <c r="BQ542" s="6"/>
      <c r="BR542" s="12"/>
      <c r="BS542" s="12"/>
      <c r="BT542" s="12"/>
      <c r="BU542" s="12"/>
    </row>
    <row r="543" spans="66:73" x14ac:dyDescent="0.3">
      <c r="BN543" s="6"/>
      <c r="BO543" s="6"/>
      <c r="BP543" s="6"/>
      <c r="BQ543" s="6"/>
      <c r="BR543" s="12"/>
      <c r="BS543" s="12"/>
      <c r="BT543" s="12"/>
      <c r="BU543" s="12"/>
    </row>
    <row r="544" spans="66:73" x14ac:dyDescent="0.3">
      <c r="BN544" s="6"/>
      <c r="BO544" s="6"/>
      <c r="BP544" s="6"/>
      <c r="BQ544" s="6"/>
      <c r="BR544" s="12"/>
      <c r="BS544" s="12"/>
      <c r="BT544" s="12"/>
      <c r="BU544" s="12"/>
    </row>
    <row r="545" spans="66:73" x14ac:dyDescent="0.3">
      <c r="BN545" s="6"/>
      <c r="BO545" s="6"/>
      <c r="BP545" s="6"/>
      <c r="BQ545" s="6"/>
      <c r="BR545" s="12"/>
      <c r="BS545" s="12"/>
      <c r="BT545" s="12"/>
      <c r="BU545" s="12"/>
    </row>
    <row r="546" spans="66:73" x14ac:dyDescent="0.3">
      <c r="BN546" s="6"/>
      <c r="BO546" s="6"/>
      <c r="BP546" s="6"/>
      <c r="BQ546" s="6"/>
      <c r="BR546" s="12"/>
      <c r="BS546" s="12"/>
      <c r="BT546" s="12"/>
      <c r="BU546" s="12"/>
    </row>
    <row r="547" spans="66:73" x14ac:dyDescent="0.3">
      <c r="BN547" s="6"/>
      <c r="BO547" s="6"/>
      <c r="BP547" s="6"/>
      <c r="BQ547" s="6"/>
      <c r="BR547" s="12"/>
      <c r="BS547" s="12"/>
      <c r="BT547" s="12"/>
      <c r="BU547" s="12"/>
    </row>
    <row r="548" spans="66:73" x14ac:dyDescent="0.3">
      <c r="BN548" s="6"/>
      <c r="BO548" s="6"/>
      <c r="BP548" s="6"/>
      <c r="BQ548" s="6"/>
      <c r="BR548" s="12"/>
      <c r="BS548" s="12"/>
      <c r="BT548" s="12"/>
      <c r="BU548" s="12"/>
    </row>
    <row r="549" spans="66:73" x14ac:dyDescent="0.3">
      <c r="BN549" s="6"/>
      <c r="BO549" s="6"/>
      <c r="BP549" s="6"/>
      <c r="BQ549" s="6"/>
      <c r="BR549" s="12"/>
      <c r="BS549" s="12"/>
      <c r="BT549" s="12"/>
      <c r="BU549" s="12"/>
    </row>
    <row r="550" spans="66:73" x14ac:dyDescent="0.3">
      <c r="BN550" s="6"/>
      <c r="BO550" s="6"/>
      <c r="BP550" s="6"/>
      <c r="BQ550" s="6"/>
      <c r="BR550" s="12"/>
      <c r="BS550" s="12"/>
      <c r="BT550" s="12"/>
      <c r="BU550" s="12"/>
    </row>
    <row r="551" spans="66:73" x14ac:dyDescent="0.3">
      <c r="BN551" s="6"/>
      <c r="BO551" s="6"/>
      <c r="BP551" s="6"/>
      <c r="BQ551" s="6"/>
      <c r="BR551" s="12"/>
      <c r="BS551" s="12"/>
      <c r="BT551" s="12"/>
      <c r="BU551" s="12"/>
    </row>
    <row r="552" spans="66:73" x14ac:dyDescent="0.3">
      <c r="BN552" s="6"/>
      <c r="BO552" s="6"/>
      <c r="BP552" s="6"/>
      <c r="BQ552" s="6"/>
      <c r="BR552" s="12"/>
      <c r="BS552" s="12"/>
      <c r="BT552" s="12"/>
      <c r="BU552" s="12"/>
    </row>
    <row r="553" spans="66:73" x14ac:dyDescent="0.3">
      <c r="BN553" s="6"/>
      <c r="BO553" s="6"/>
      <c r="BP553" s="6"/>
      <c r="BQ553" s="6"/>
      <c r="BR553" s="12"/>
      <c r="BS553" s="12"/>
      <c r="BT553" s="12"/>
      <c r="BU553" s="12"/>
    </row>
    <row r="554" spans="66:73" x14ac:dyDescent="0.3">
      <c r="BN554" s="6"/>
      <c r="BO554" s="6"/>
      <c r="BP554" s="6"/>
      <c r="BQ554" s="6"/>
      <c r="BR554" s="12"/>
      <c r="BS554" s="12"/>
      <c r="BT554" s="12"/>
      <c r="BU554" s="12"/>
    </row>
    <row r="555" spans="66:73" x14ac:dyDescent="0.3">
      <c r="BN555" s="6"/>
      <c r="BO555" s="6"/>
      <c r="BP555" s="6"/>
      <c r="BQ555" s="6"/>
      <c r="BR555" s="12"/>
      <c r="BS555" s="12"/>
      <c r="BT555" s="12"/>
      <c r="BU555" s="12"/>
    </row>
    <row r="556" spans="66:73" x14ac:dyDescent="0.3">
      <c r="BN556" s="6"/>
      <c r="BO556" s="6"/>
      <c r="BP556" s="6"/>
      <c r="BQ556" s="6"/>
      <c r="BR556" s="12"/>
      <c r="BS556" s="12"/>
      <c r="BT556" s="12"/>
      <c r="BU556" s="12"/>
    </row>
    <row r="557" spans="66:73" x14ac:dyDescent="0.3">
      <c r="BN557" s="6"/>
      <c r="BO557" s="6"/>
      <c r="BP557" s="6"/>
      <c r="BQ557" s="6"/>
      <c r="BR557" s="12"/>
      <c r="BS557" s="12"/>
      <c r="BT557" s="12"/>
      <c r="BU557" s="12"/>
    </row>
    <row r="558" spans="66:73" x14ac:dyDescent="0.3">
      <c r="BN558" s="6"/>
      <c r="BO558" s="6"/>
      <c r="BP558" s="6"/>
      <c r="BQ558" s="6"/>
      <c r="BR558" s="12"/>
      <c r="BS558" s="12"/>
      <c r="BT558" s="12"/>
      <c r="BU558" s="12"/>
    </row>
    <row r="559" spans="66:73" x14ac:dyDescent="0.3">
      <c r="BN559" s="6"/>
      <c r="BO559" s="6"/>
      <c r="BP559" s="6"/>
      <c r="BQ559" s="6"/>
      <c r="BR559" s="12"/>
      <c r="BS559" s="12"/>
      <c r="BT559" s="12"/>
      <c r="BU559" s="12"/>
    </row>
    <row r="560" spans="66:73" x14ac:dyDescent="0.3">
      <c r="BN560" s="6"/>
      <c r="BO560" s="6"/>
      <c r="BP560" s="6"/>
      <c r="BQ560" s="6"/>
      <c r="BR560" s="12"/>
      <c r="BS560" s="12"/>
      <c r="BT560" s="12"/>
      <c r="BU560" s="12"/>
    </row>
    <row r="561" spans="66:73" x14ac:dyDescent="0.3">
      <c r="BN561" s="6"/>
      <c r="BO561" s="6"/>
      <c r="BP561" s="6"/>
      <c r="BQ561" s="6"/>
      <c r="BR561" s="12"/>
      <c r="BS561" s="12"/>
      <c r="BT561" s="12"/>
      <c r="BU561" s="12"/>
    </row>
    <row r="562" spans="66:73" x14ac:dyDescent="0.3">
      <c r="BN562" s="6"/>
      <c r="BO562" s="6"/>
      <c r="BP562" s="6"/>
      <c r="BQ562" s="6"/>
      <c r="BR562" s="12"/>
      <c r="BS562" s="12"/>
      <c r="BT562" s="12"/>
      <c r="BU562" s="12"/>
    </row>
    <row r="563" spans="66:73" x14ac:dyDescent="0.3">
      <c r="BN563" s="6"/>
      <c r="BO563" s="6"/>
      <c r="BP563" s="6"/>
      <c r="BQ563" s="6"/>
      <c r="BR563" s="12"/>
      <c r="BS563" s="12"/>
      <c r="BT563" s="12"/>
      <c r="BU563" s="12"/>
    </row>
    <row r="564" spans="66:73" x14ac:dyDescent="0.3">
      <c r="BN564" s="6"/>
      <c r="BO564" s="6"/>
      <c r="BP564" s="6"/>
      <c r="BQ564" s="6"/>
      <c r="BR564" s="12"/>
      <c r="BS564" s="12"/>
      <c r="BT564" s="12"/>
      <c r="BU564" s="12"/>
    </row>
    <row r="565" spans="66:73" x14ac:dyDescent="0.3">
      <c r="BN565" s="6"/>
      <c r="BO565" s="6"/>
      <c r="BP565" s="6"/>
      <c r="BQ565" s="6"/>
      <c r="BR565" s="12"/>
      <c r="BS565" s="12"/>
      <c r="BT565" s="12"/>
      <c r="BU565" s="12"/>
    </row>
    <row r="566" spans="66:73" x14ac:dyDescent="0.3">
      <c r="BN566" s="6"/>
      <c r="BO566" s="6"/>
      <c r="BP566" s="6"/>
      <c r="BQ566" s="6"/>
      <c r="BR566" s="12"/>
      <c r="BS566" s="12"/>
      <c r="BT566" s="12"/>
      <c r="BU566" s="12"/>
    </row>
    <row r="567" spans="66:73" x14ac:dyDescent="0.3">
      <c r="BN567" s="6"/>
      <c r="BO567" s="6"/>
      <c r="BP567" s="6"/>
      <c r="BQ567" s="6"/>
      <c r="BR567" s="12"/>
      <c r="BS567" s="12"/>
      <c r="BT567" s="12"/>
      <c r="BU567" s="12"/>
    </row>
    <row r="568" spans="66:73" x14ac:dyDescent="0.3">
      <c r="BN568" s="6"/>
      <c r="BO568" s="6"/>
      <c r="BP568" s="6"/>
      <c r="BQ568" s="6"/>
      <c r="BR568" s="12"/>
      <c r="BS568" s="12"/>
      <c r="BT568" s="12"/>
      <c r="BU568" s="12"/>
    </row>
    <row r="569" spans="66:73" x14ac:dyDescent="0.3">
      <c r="BN569" s="6"/>
      <c r="BO569" s="6"/>
      <c r="BP569" s="6"/>
      <c r="BQ569" s="6"/>
      <c r="BR569" s="12"/>
      <c r="BS569" s="12"/>
      <c r="BT569" s="12"/>
      <c r="BU569" s="12"/>
    </row>
    <row r="570" spans="66:73" x14ac:dyDescent="0.3">
      <c r="BN570" s="6"/>
      <c r="BO570" s="6"/>
      <c r="BP570" s="6"/>
      <c r="BQ570" s="6"/>
      <c r="BR570" s="12"/>
      <c r="BS570" s="12"/>
      <c r="BT570" s="12"/>
      <c r="BU570" s="12"/>
    </row>
    <row r="571" spans="66:73" x14ac:dyDescent="0.3">
      <c r="BN571" s="6"/>
      <c r="BO571" s="6"/>
      <c r="BP571" s="6"/>
      <c r="BQ571" s="6"/>
      <c r="BR571" s="12"/>
      <c r="BS571" s="12"/>
      <c r="BT571" s="12"/>
      <c r="BU571" s="12"/>
    </row>
    <row r="572" spans="66:73" x14ac:dyDescent="0.3">
      <c r="BN572" s="6"/>
      <c r="BO572" s="6"/>
      <c r="BP572" s="6"/>
      <c r="BQ572" s="6"/>
      <c r="BR572" s="12"/>
      <c r="BS572" s="12"/>
      <c r="BT572" s="12"/>
      <c r="BU572" s="12"/>
    </row>
    <row r="573" spans="66:73" x14ac:dyDescent="0.3">
      <c r="BN573" s="6"/>
      <c r="BO573" s="6"/>
      <c r="BP573" s="6"/>
      <c r="BQ573" s="6"/>
      <c r="BR573" s="12"/>
      <c r="BS573" s="12"/>
      <c r="BT573" s="12"/>
      <c r="BU573" s="12"/>
    </row>
    <row r="574" spans="66:73" x14ac:dyDescent="0.3">
      <c r="BN574" s="6"/>
      <c r="BO574" s="6"/>
      <c r="BP574" s="6"/>
      <c r="BQ574" s="6"/>
      <c r="BR574" s="12"/>
      <c r="BS574" s="12"/>
      <c r="BT574" s="12"/>
      <c r="BU574" s="12"/>
    </row>
    <row r="575" spans="66:73" x14ac:dyDescent="0.3">
      <c r="BN575" s="6"/>
      <c r="BO575" s="6"/>
      <c r="BP575" s="6"/>
      <c r="BQ575" s="6"/>
      <c r="BR575" s="12"/>
      <c r="BS575" s="12"/>
      <c r="BT575" s="12"/>
      <c r="BU575" s="12"/>
    </row>
    <row r="576" spans="66:73" x14ac:dyDescent="0.3">
      <c r="BN576" s="6"/>
      <c r="BO576" s="6"/>
      <c r="BP576" s="6"/>
      <c r="BQ576" s="6"/>
      <c r="BR576" s="12"/>
      <c r="BS576" s="12"/>
      <c r="BT576" s="12"/>
      <c r="BU576" s="12"/>
    </row>
    <row r="577" spans="66:73" x14ac:dyDescent="0.3">
      <c r="BN577" s="6"/>
      <c r="BO577" s="6"/>
      <c r="BP577" s="6"/>
      <c r="BQ577" s="6"/>
      <c r="BR577" s="12"/>
      <c r="BS577" s="12"/>
      <c r="BT577" s="12"/>
      <c r="BU577" s="12"/>
    </row>
    <row r="578" spans="66:73" x14ac:dyDescent="0.3">
      <c r="BN578" s="6"/>
      <c r="BO578" s="6"/>
      <c r="BP578" s="6"/>
      <c r="BQ578" s="6"/>
      <c r="BR578" s="12"/>
      <c r="BS578" s="12"/>
      <c r="BT578" s="12"/>
      <c r="BU578" s="12"/>
    </row>
    <row r="579" spans="66:73" x14ac:dyDescent="0.3">
      <c r="BN579" s="6"/>
      <c r="BO579" s="6"/>
      <c r="BP579" s="6"/>
      <c r="BQ579" s="6"/>
      <c r="BR579" s="12"/>
      <c r="BS579" s="12"/>
      <c r="BT579" s="12"/>
      <c r="BU579" s="12"/>
    </row>
    <row r="580" spans="66:73" x14ac:dyDescent="0.3">
      <c r="BN580" s="6"/>
      <c r="BO580" s="6"/>
      <c r="BP580" s="6"/>
      <c r="BQ580" s="6"/>
      <c r="BR580" s="12"/>
      <c r="BS580" s="12"/>
      <c r="BT580" s="12"/>
      <c r="BU580" s="12"/>
    </row>
    <row r="581" spans="66:73" x14ac:dyDescent="0.3">
      <c r="BN581" s="6"/>
      <c r="BO581" s="6"/>
      <c r="BP581" s="6"/>
      <c r="BQ581" s="6"/>
      <c r="BR581" s="12"/>
      <c r="BS581" s="12"/>
      <c r="BT581" s="12"/>
      <c r="BU581" s="12"/>
    </row>
    <row r="582" spans="66:73" x14ac:dyDescent="0.3">
      <c r="BN582" s="6"/>
      <c r="BO582" s="6"/>
      <c r="BP582" s="6"/>
      <c r="BQ582" s="6"/>
      <c r="BR582" s="12"/>
      <c r="BS582" s="12"/>
      <c r="BT582" s="12"/>
      <c r="BU582" s="12"/>
    </row>
    <row r="583" spans="66:73" x14ac:dyDescent="0.3">
      <c r="BN583" s="6"/>
      <c r="BO583" s="6"/>
      <c r="BP583" s="6"/>
      <c r="BQ583" s="6"/>
      <c r="BR583" s="12"/>
      <c r="BS583" s="12"/>
      <c r="BT583" s="12"/>
      <c r="BU583" s="12"/>
    </row>
    <row r="584" spans="66:73" x14ac:dyDescent="0.3">
      <c r="BN584" s="6"/>
      <c r="BO584" s="6"/>
      <c r="BP584" s="6"/>
      <c r="BQ584" s="6"/>
      <c r="BR584" s="12"/>
      <c r="BS584" s="12"/>
      <c r="BT584" s="12"/>
      <c r="BU584" s="12"/>
    </row>
    <row r="585" spans="66:73" x14ac:dyDescent="0.3">
      <c r="BN585" s="6"/>
      <c r="BO585" s="6"/>
      <c r="BP585" s="6"/>
      <c r="BQ585" s="6"/>
      <c r="BR585" s="12"/>
      <c r="BS585" s="12"/>
      <c r="BT585" s="12"/>
      <c r="BU585" s="12"/>
    </row>
    <row r="586" spans="66:73" x14ac:dyDescent="0.3">
      <c r="BN586" s="6"/>
      <c r="BO586" s="6"/>
      <c r="BP586" s="6"/>
      <c r="BQ586" s="6"/>
      <c r="BR586" s="12"/>
      <c r="BS586" s="12"/>
      <c r="BT586" s="12"/>
      <c r="BU586" s="12"/>
    </row>
    <row r="587" spans="66:73" x14ac:dyDescent="0.3">
      <c r="BN587" s="6"/>
      <c r="BO587" s="6"/>
      <c r="BP587" s="6"/>
      <c r="BQ587" s="6"/>
      <c r="BR587" s="12"/>
      <c r="BS587" s="12"/>
      <c r="BT587" s="12"/>
      <c r="BU587" s="12"/>
    </row>
    <row r="588" spans="66:73" x14ac:dyDescent="0.3">
      <c r="BN588" s="6"/>
      <c r="BO588" s="6"/>
      <c r="BP588" s="6"/>
      <c r="BQ588" s="6"/>
      <c r="BR588" s="12"/>
      <c r="BS588" s="12"/>
      <c r="BT588" s="12"/>
      <c r="BU588" s="12"/>
    </row>
    <row r="589" spans="66:73" x14ac:dyDescent="0.3">
      <c r="BN589" s="6"/>
      <c r="BO589" s="6"/>
      <c r="BP589" s="6"/>
      <c r="BQ589" s="6"/>
      <c r="BR589" s="12"/>
      <c r="BS589" s="12"/>
      <c r="BT589" s="12"/>
      <c r="BU589" s="12"/>
    </row>
    <row r="590" spans="66:73" x14ac:dyDescent="0.3">
      <c r="BN590" s="6"/>
      <c r="BO590" s="6"/>
      <c r="BP590" s="6"/>
      <c r="BQ590" s="6"/>
      <c r="BR590" s="12"/>
      <c r="BS590" s="12"/>
      <c r="BT590" s="12"/>
      <c r="BU590" s="12"/>
    </row>
    <row r="591" spans="66:73" x14ac:dyDescent="0.3">
      <c r="BN591" s="6"/>
      <c r="BO591" s="6"/>
      <c r="BP591" s="6"/>
      <c r="BQ591" s="6"/>
      <c r="BR591" s="12"/>
      <c r="BS591" s="12"/>
      <c r="BT591" s="12"/>
      <c r="BU591" s="12"/>
    </row>
    <row r="592" spans="66:73" x14ac:dyDescent="0.3">
      <c r="BN592" s="6"/>
      <c r="BO592" s="6"/>
      <c r="BP592" s="6"/>
      <c r="BQ592" s="6"/>
      <c r="BR592" s="12"/>
      <c r="BS592" s="12"/>
      <c r="BT592" s="12"/>
      <c r="BU592" s="12"/>
    </row>
    <row r="593" spans="66:73" x14ac:dyDescent="0.3">
      <c r="BN593" s="6"/>
      <c r="BO593" s="6"/>
      <c r="BP593" s="6"/>
      <c r="BQ593" s="6"/>
      <c r="BR593" s="12"/>
      <c r="BS593" s="12"/>
      <c r="BT593" s="12"/>
      <c r="BU593" s="12"/>
    </row>
    <row r="594" spans="66:73" x14ac:dyDescent="0.3">
      <c r="BN594" s="6"/>
      <c r="BO594" s="6"/>
      <c r="BP594" s="6"/>
      <c r="BQ594" s="6"/>
      <c r="BR594" s="12"/>
      <c r="BS594" s="12"/>
      <c r="BT594" s="12"/>
      <c r="BU594" s="12"/>
    </row>
    <row r="595" spans="66:73" x14ac:dyDescent="0.3">
      <c r="BN595" s="6"/>
      <c r="BO595" s="6"/>
      <c r="BP595" s="6"/>
      <c r="BQ595" s="6"/>
      <c r="BR595" s="12"/>
      <c r="BS595" s="12"/>
      <c r="BT595" s="12"/>
      <c r="BU595" s="12"/>
    </row>
    <row r="596" spans="66:73" x14ac:dyDescent="0.3">
      <c r="BN596" s="6"/>
      <c r="BO596" s="6"/>
      <c r="BP596" s="6"/>
      <c r="BQ596" s="6"/>
      <c r="BR596" s="12"/>
      <c r="BS596" s="12"/>
      <c r="BT596" s="12"/>
      <c r="BU596" s="12"/>
    </row>
    <row r="597" spans="66:73" x14ac:dyDescent="0.3">
      <c r="BN597" s="6"/>
      <c r="BO597" s="6"/>
      <c r="BP597" s="6"/>
      <c r="BQ597" s="6"/>
      <c r="BR597" s="12"/>
      <c r="BS597" s="12"/>
      <c r="BT597" s="12"/>
      <c r="BU597" s="12"/>
    </row>
    <row r="598" spans="66:73" x14ac:dyDescent="0.3">
      <c r="BN598" s="6"/>
      <c r="BO598" s="6"/>
      <c r="BP598" s="6"/>
      <c r="BQ598" s="6"/>
      <c r="BR598" s="12"/>
      <c r="BS598" s="12"/>
      <c r="BT598" s="12"/>
      <c r="BU598" s="12"/>
    </row>
    <row r="599" spans="66:73" x14ac:dyDescent="0.3">
      <c r="BN599" s="6"/>
      <c r="BO599" s="6"/>
      <c r="BP599" s="6"/>
      <c r="BQ599" s="6"/>
      <c r="BR599" s="12"/>
      <c r="BS599" s="12"/>
      <c r="BT599" s="12"/>
      <c r="BU599" s="12"/>
    </row>
    <row r="600" spans="66:73" x14ac:dyDescent="0.3">
      <c r="BN600" s="6"/>
      <c r="BO600" s="6"/>
      <c r="BP600" s="6"/>
      <c r="BQ600" s="6"/>
      <c r="BR600" s="12"/>
      <c r="BS600" s="12"/>
      <c r="BT600" s="12"/>
      <c r="BU600" s="12"/>
    </row>
    <row r="601" spans="66:73" x14ac:dyDescent="0.3">
      <c r="BN601" s="6"/>
      <c r="BO601" s="6"/>
      <c r="BP601" s="6"/>
      <c r="BQ601" s="6"/>
      <c r="BR601" s="12"/>
      <c r="BS601" s="12"/>
      <c r="BT601" s="12"/>
      <c r="BU601" s="12"/>
    </row>
    <row r="602" spans="66:73" x14ac:dyDescent="0.3">
      <c r="BN602" s="6"/>
      <c r="BO602" s="6"/>
      <c r="BP602" s="6"/>
      <c r="BQ602" s="6"/>
      <c r="BR602" s="12"/>
      <c r="BS602" s="12"/>
      <c r="BT602" s="12"/>
      <c r="BU602" s="12"/>
    </row>
    <row r="603" spans="66:73" x14ac:dyDescent="0.3">
      <c r="BN603" s="6"/>
      <c r="BO603" s="6"/>
      <c r="BP603" s="6"/>
      <c r="BQ603" s="6"/>
      <c r="BR603" s="12"/>
      <c r="BS603" s="12"/>
      <c r="BT603" s="12"/>
      <c r="BU603" s="12"/>
    </row>
    <row r="604" spans="66:73" x14ac:dyDescent="0.3">
      <c r="BN604" s="6"/>
      <c r="BO604" s="6"/>
      <c r="BP604" s="6"/>
      <c r="BQ604" s="6"/>
      <c r="BR604" s="12"/>
      <c r="BS604" s="12"/>
      <c r="BT604" s="12"/>
      <c r="BU604" s="12"/>
    </row>
    <row r="605" spans="66:73" x14ac:dyDescent="0.3">
      <c r="BN605" s="6"/>
      <c r="BO605" s="6"/>
      <c r="BP605" s="6"/>
      <c r="BQ605" s="6"/>
      <c r="BR605" s="12"/>
      <c r="BS605" s="12"/>
      <c r="BT605" s="12"/>
      <c r="BU605" s="12"/>
    </row>
    <row r="606" spans="66:73" x14ac:dyDescent="0.3">
      <c r="BN606" s="6"/>
      <c r="BO606" s="6"/>
      <c r="BP606" s="6"/>
      <c r="BQ606" s="6"/>
      <c r="BR606" s="12"/>
      <c r="BS606" s="12"/>
      <c r="BT606" s="12"/>
      <c r="BU606" s="12"/>
    </row>
    <row r="607" spans="66:73" x14ac:dyDescent="0.3">
      <c r="BN607" s="6"/>
      <c r="BO607" s="6"/>
      <c r="BP607" s="6"/>
      <c r="BQ607" s="6"/>
      <c r="BR607" s="12"/>
      <c r="BS607" s="12"/>
      <c r="BT607" s="12"/>
      <c r="BU607" s="12"/>
    </row>
    <row r="608" spans="66:73" x14ac:dyDescent="0.3">
      <c r="BN608" s="6"/>
      <c r="BO608" s="6"/>
      <c r="BP608" s="6"/>
      <c r="BQ608" s="6"/>
      <c r="BR608" s="12"/>
      <c r="BS608" s="12"/>
      <c r="BT608" s="12"/>
      <c r="BU608" s="12"/>
    </row>
    <row r="609" spans="66:73" x14ac:dyDescent="0.3">
      <c r="BN609" s="6"/>
      <c r="BO609" s="6"/>
      <c r="BP609" s="6"/>
      <c r="BQ609" s="6"/>
      <c r="BR609" s="12"/>
      <c r="BS609" s="12"/>
      <c r="BT609" s="12"/>
      <c r="BU609" s="12"/>
    </row>
    <row r="610" spans="66:73" x14ac:dyDescent="0.3">
      <c r="BN610" s="6"/>
      <c r="BO610" s="6"/>
      <c r="BP610" s="6"/>
      <c r="BQ610" s="6"/>
      <c r="BR610" s="12"/>
      <c r="BS610" s="12"/>
      <c r="BT610" s="12"/>
      <c r="BU610" s="12"/>
    </row>
    <row r="611" spans="66:73" x14ac:dyDescent="0.3">
      <c r="BN611" s="6"/>
      <c r="BO611" s="6"/>
      <c r="BP611" s="6"/>
      <c r="BQ611" s="6"/>
      <c r="BR611" s="12"/>
      <c r="BS611" s="12"/>
      <c r="BT611" s="12"/>
      <c r="BU611" s="12"/>
    </row>
    <row r="612" spans="66:73" x14ac:dyDescent="0.3">
      <c r="BN612" s="6"/>
      <c r="BO612" s="6"/>
      <c r="BP612" s="6"/>
      <c r="BQ612" s="6"/>
      <c r="BR612" s="12"/>
      <c r="BS612" s="12"/>
      <c r="BT612" s="12"/>
      <c r="BU612" s="12"/>
    </row>
    <row r="613" spans="66:73" x14ac:dyDescent="0.3">
      <c r="BN613" s="6"/>
      <c r="BO613" s="6"/>
      <c r="BP613" s="6"/>
      <c r="BQ613" s="6"/>
      <c r="BR613" s="12"/>
      <c r="BS613" s="12"/>
      <c r="BT613" s="12"/>
      <c r="BU613" s="12"/>
    </row>
    <row r="614" spans="66:73" x14ac:dyDescent="0.3">
      <c r="BN614" s="6"/>
      <c r="BO614" s="6"/>
      <c r="BP614" s="6"/>
      <c r="BQ614" s="6"/>
      <c r="BR614" s="12"/>
      <c r="BS614" s="12"/>
      <c r="BT614" s="12"/>
      <c r="BU614" s="12"/>
    </row>
    <row r="615" spans="66:73" x14ac:dyDescent="0.3">
      <c r="BN615" s="6"/>
      <c r="BO615" s="6"/>
      <c r="BP615" s="6"/>
      <c r="BQ615" s="6"/>
      <c r="BR615" s="12"/>
      <c r="BS615" s="12"/>
      <c r="BT615" s="12"/>
      <c r="BU615" s="12"/>
    </row>
    <row r="616" spans="66:73" x14ac:dyDescent="0.3">
      <c r="BN616" s="6"/>
      <c r="BO616" s="6"/>
      <c r="BP616" s="6"/>
      <c r="BQ616" s="6"/>
      <c r="BR616" s="12"/>
      <c r="BS616" s="12"/>
      <c r="BT616" s="12"/>
      <c r="BU616" s="12"/>
    </row>
    <row r="617" spans="66:73" x14ac:dyDescent="0.3">
      <c r="BN617" s="6"/>
      <c r="BO617" s="6"/>
      <c r="BP617" s="6"/>
      <c r="BQ617" s="6"/>
      <c r="BR617" s="12"/>
      <c r="BS617" s="12"/>
      <c r="BT617" s="12"/>
      <c r="BU617" s="12"/>
    </row>
    <row r="618" spans="66:73" x14ac:dyDescent="0.3">
      <c r="BN618" s="6"/>
      <c r="BO618" s="6"/>
      <c r="BP618" s="6"/>
      <c r="BQ618" s="6"/>
      <c r="BR618" s="12"/>
      <c r="BS618" s="12"/>
      <c r="BT618" s="12"/>
      <c r="BU618" s="12"/>
    </row>
    <row r="619" spans="66:73" x14ac:dyDescent="0.3">
      <c r="BN619" s="6"/>
      <c r="BO619" s="6"/>
      <c r="BP619" s="6"/>
      <c r="BQ619" s="6"/>
      <c r="BR619" s="12"/>
      <c r="BS619" s="12"/>
      <c r="BT619" s="12"/>
      <c r="BU619" s="12"/>
    </row>
    <row r="620" spans="66:73" x14ac:dyDescent="0.3">
      <c r="BN620" s="6"/>
      <c r="BO620" s="6"/>
      <c r="BP620" s="6"/>
      <c r="BQ620" s="6"/>
      <c r="BR620" s="12"/>
      <c r="BS620" s="12"/>
      <c r="BT620" s="12"/>
      <c r="BU620" s="12"/>
    </row>
    <row r="621" spans="66:73" x14ac:dyDescent="0.3">
      <c r="BN621" s="6"/>
      <c r="BO621" s="6"/>
      <c r="BP621" s="6"/>
      <c r="BQ621" s="6"/>
      <c r="BR621" s="12"/>
      <c r="BS621" s="12"/>
      <c r="BT621" s="12"/>
      <c r="BU621" s="12"/>
    </row>
    <row r="622" spans="66:73" x14ac:dyDescent="0.3">
      <c r="BN622" s="6"/>
      <c r="BO622" s="6"/>
      <c r="BP622" s="6"/>
      <c r="BQ622" s="6"/>
      <c r="BR622" s="12"/>
      <c r="BS622" s="12"/>
      <c r="BT622" s="12"/>
      <c r="BU622" s="12"/>
    </row>
    <row r="623" spans="66:73" x14ac:dyDescent="0.3">
      <c r="BN623" s="6"/>
      <c r="BO623" s="6"/>
      <c r="BP623" s="6"/>
      <c r="BQ623" s="6"/>
      <c r="BR623" s="12"/>
      <c r="BS623" s="12"/>
      <c r="BT623" s="12"/>
      <c r="BU623" s="12"/>
    </row>
    <row r="624" spans="66:73" x14ac:dyDescent="0.3">
      <c r="BN624" s="6"/>
      <c r="BO624" s="6"/>
      <c r="BP624" s="6"/>
      <c r="BQ624" s="6"/>
      <c r="BR624" s="12"/>
      <c r="BS624" s="12"/>
      <c r="BT624" s="12"/>
      <c r="BU624" s="12"/>
    </row>
    <row r="625" spans="66:73" x14ac:dyDescent="0.3">
      <c r="BN625" s="6"/>
      <c r="BO625" s="6"/>
      <c r="BP625" s="6"/>
      <c r="BQ625" s="6"/>
      <c r="BR625" s="12"/>
      <c r="BS625" s="12"/>
      <c r="BT625" s="12"/>
      <c r="BU625" s="12"/>
    </row>
    <row r="626" spans="66:73" x14ac:dyDescent="0.3">
      <c r="BN626" s="6"/>
      <c r="BO626" s="6"/>
      <c r="BP626" s="6"/>
      <c r="BQ626" s="6"/>
      <c r="BR626" s="12"/>
      <c r="BS626" s="12"/>
      <c r="BT626" s="12"/>
      <c r="BU626" s="12"/>
    </row>
    <row r="627" spans="66:73" x14ac:dyDescent="0.3">
      <c r="BN627" s="6"/>
      <c r="BO627" s="6"/>
      <c r="BP627" s="6"/>
      <c r="BQ627" s="6"/>
      <c r="BR627" s="12"/>
      <c r="BS627" s="12"/>
      <c r="BT627" s="12"/>
      <c r="BU627" s="12"/>
    </row>
    <row r="628" spans="66:73" x14ac:dyDescent="0.3">
      <c r="BN628" s="6"/>
      <c r="BO628" s="6"/>
      <c r="BP628" s="6"/>
      <c r="BQ628" s="6"/>
      <c r="BR628" s="12"/>
      <c r="BS628" s="12"/>
      <c r="BT628" s="12"/>
      <c r="BU628" s="12"/>
    </row>
    <row r="629" spans="66:73" x14ac:dyDescent="0.3">
      <c r="BN629" s="6"/>
      <c r="BO629" s="6"/>
      <c r="BP629" s="6"/>
      <c r="BQ629" s="6"/>
      <c r="BR629" s="12"/>
      <c r="BS629" s="12"/>
      <c r="BT629" s="12"/>
      <c r="BU629" s="12"/>
    </row>
    <row r="630" spans="66:73" x14ac:dyDescent="0.3">
      <c r="BN630" s="6"/>
      <c r="BO630" s="6"/>
      <c r="BP630" s="6"/>
      <c r="BQ630" s="6"/>
      <c r="BR630" s="12"/>
      <c r="BS630" s="12"/>
      <c r="BT630" s="12"/>
      <c r="BU630" s="12"/>
    </row>
    <row r="631" spans="66:73" x14ac:dyDescent="0.3">
      <c r="BN631" s="6"/>
      <c r="BO631" s="6"/>
      <c r="BP631" s="6"/>
      <c r="BQ631" s="6"/>
      <c r="BR631" s="12"/>
      <c r="BS631" s="12"/>
      <c r="BT631" s="12"/>
      <c r="BU631" s="12"/>
    </row>
    <row r="632" spans="66:73" x14ac:dyDescent="0.3">
      <c r="BN632" s="6"/>
      <c r="BO632" s="6"/>
      <c r="BP632" s="6"/>
      <c r="BQ632" s="6"/>
      <c r="BR632" s="12"/>
      <c r="BS632" s="12"/>
      <c r="BT632" s="12"/>
      <c r="BU632" s="12"/>
    </row>
    <row r="633" spans="66:73" x14ac:dyDescent="0.3">
      <c r="BN633" s="6"/>
      <c r="BO633" s="6"/>
      <c r="BP633" s="6"/>
      <c r="BQ633" s="6"/>
      <c r="BR633" s="12"/>
      <c r="BS633" s="12"/>
      <c r="BT633" s="12"/>
      <c r="BU633" s="12"/>
    </row>
    <row r="634" spans="66:73" x14ac:dyDescent="0.3">
      <c r="BN634" s="6"/>
      <c r="BO634" s="6"/>
      <c r="BP634" s="6"/>
      <c r="BQ634" s="6"/>
      <c r="BR634" s="12"/>
      <c r="BS634" s="12"/>
      <c r="BT634" s="12"/>
      <c r="BU634" s="12"/>
    </row>
    <row r="635" spans="66:73" x14ac:dyDescent="0.3">
      <c r="BN635" s="6"/>
      <c r="BO635" s="6"/>
      <c r="BP635" s="6"/>
      <c r="BQ635" s="6"/>
      <c r="BR635" s="12"/>
      <c r="BS635" s="12"/>
      <c r="BT635" s="12"/>
      <c r="BU635" s="12"/>
    </row>
    <row r="636" spans="66:73" x14ac:dyDescent="0.3">
      <c r="BN636" s="6"/>
      <c r="BO636" s="6"/>
      <c r="BP636" s="6"/>
      <c r="BQ636" s="6"/>
      <c r="BR636" s="12"/>
      <c r="BS636" s="12"/>
      <c r="BT636" s="12"/>
      <c r="BU636" s="12"/>
    </row>
    <row r="637" spans="66:73" x14ac:dyDescent="0.3">
      <c r="BN637" s="6"/>
      <c r="BO637" s="6"/>
      <c r="BP637" s="6"/>
      <c r="BQ637" s="6"/>
      <c r="BR637" s="12"/>
      <c r="BS637" s="12"/>
      <c r="BT637" s="12"/>
      <c r="BU637" s="12"/>
    </row>
    <row r="638" spans="66:73" x14ac:dyDescent="0.3">
      <c r="BN638" s="6"/>
      <c r="BO638" s="6"/>
      <c r="BP638" s="6"/>
      <c r="BQ638" s="6"/>
      <c r="BR638" s="12"/>
      <c r="BS638" s="12"/>
      <c r="BT638" s="12"/>
      <c r="BU638" s="12"/>
    </row>
    <row r="639" spans="66:73" x14ac:dyDescent="0.3">
      <c r="BN639" s="6"/>
      <c r="BO639" s="6"/>
      <c r="BP639" s="6"/>
      <c r="BQ639" s="6"/>
      <c r="BR639" s="12"/>
      <c r="BS639" s="12"/>
      <c r="BT639" s="12"/>
      <c r="BU639" s="12"/>
    </row>
    <row r="640" spans="66:73" x14ac:dyDescent="0.3">
      <c r="BN640" s="6"/>
      <c r="BO640" s="6"/>
      <c r="BP640" s="6"/>
      <c r="BQ640" s="6"/>
      <c r="BR640" s="12"/>
      <c r="BS640" s="12"/>
      <c r="BT640" s="12"/>
      <c r="BU640" s="12"/>
    </row>
    <row r="641" spans="66:73" x14ac:dyDescent="0.3">
      <c r="BN641" s="6"/>
      <c r="BO641" s="6"/>
      <c r="BP641" s="6"/>
      <c r="BQ641" s="6"/>
      <c r="BR641" s="12"/>
      <c r="BS641" s="12"/>
      <c r="BT641" s="12"/>
      <c r="BU641" s="12"/>
    </row>
    <row r="642" spans="66:73" x14ac:dyDescent="0.3">
      <c r="BN642" s="6"/>
      <c r="BO642" s="6"/>
      <c r="BP642" s="6"/>
      <c r="BQ642" s="6"/>
      <c r="BR642" s="12"/>
      <c r="BS642" s="12"/>
      <c r="BT642" s="12"/>
      <c r="BU642" s="12"/>
    </row>
    <row r="643" spans="66:73" x14ac:dyDescent="0.3">
      <c r="BN643" s="6"/>
      <c r="BO643" s="6"/>
      <c r="BP643" s="6"/>
      <c r="BQ643" s="6"/>
      <c r="BR643" s="12"/>
      <c r="BS643" s="12"/>
      <c r="BT643" s="12"/>
      <c r="BU643" s="12"/>
    </row>
    <row r="644" spans="66:73" x14ac:dyDescent="0.3">
      <c r="BN644" s="6"/>
      <c r="BO644" s="6"/>
      <c r="BP644" s="6"/>
      <c r="BQ644" s="6"/>
      <c r="BR644" s="12"/>
      <c r="BS644" s="12"/>
      <c r="BT644" s="12"/>
      <c r="BU644" s="12"/>
    </row>
    <row r="645" spans="66:73" x14ac:dyDescent="0.3">
      <c r="BN645" s="6"/>
      <c r="BO645" s="6"/>
      <c r="BP645" s="6"/>
      <c r="BQ645" s="6"/>
      <c r="BR645" s="12"/>
      <c r="BS645" s="12"/>
      <c r="BT645" s="12"/>
      <c r="BU645" s="12"/>
    </row>
    <row r="646" spans="66:73" x14ac:dyDescent="0.3">
      <c r="BN646" s="6"/>
      <c r="BO646" s="6"/>
      <c r="BP646" s="6"/>
      <c r="BQ646" s="6"/>
      <c r="BR646" s="12"/>
      <c r="BS646" s="12"/>
      <c r="BT646" s="12"/>
      <c r="BU646" s="12"/>
    </row>
    <row r="647" spans="66:73" x14ac:dyDescent="0.3">
      <c r="BN647" s="6"/>
      <c r="BO647" s="6"/>
      <c r="BP647" s="6"/>
      <c r="BQ647" s="6"/>
      <c r="BR647" s="12"/>
      <c r="BS647" s="12"/>
      <c r="BT647" s="12"/>
      <c r="BU647" s="12"/>
    </row>
    <row r="648" spans="66:73" x14ac:dyDescent="0.3">
      <c r="BN648" s="6"/>
      <c r="BO648" s="6"/>
      <c r="BP648" s="6"/>
      <c r="BQ648" s="6"/>
      <c r="BR648" s="12"/>
      <c r="BS648" s="12"/>
      <c r="BT648" s="12"/>
      <c r="BU648" s="12"/>
    </row>
    <row r="649" spans="66:73" x14ac:dyDescent="0.3">
      <c r="BN649" s="6"/>
      <c r="BO649" s="6"/>
      <c r="BP649" s="6"/>
      <c r="BQ649" s="6"/>
      <c r="BR649" s="12"/>
      <c r="BS649" s="12"/>
      <c r="BT649" s="12"/>
      <c r="BU649" s="12"/>
    </row>
    <row r="650" spans="66:73" x14ac:dyDescent="0.3">
      <c r="BN650" s="6"/>
      <c r="BO650" s="6"/>
      <c r="BP650" s="6"/>
      <c r="BQ650" s="6"/>
      <c r="BR650" s="12"/>
      <c r="BS650" s="12"/>
      <c r="BT650" s="12"/>
      <c r="BU650" s="12"/>
    </row>
    <row r="651" spans="66:73" x14ac:dyDescent="0.3">
      <c r="BN651" s="6"/>
      <c r="BO651" s="6"/>
      <c r="BP651" s="6"/>
      <c r="BQ651" s="6"/>
      <c r="BR651" s="12"/>
      <c r="BS651" s="12"/>
      <c r="BT651" s="12"/>
      <c r="BU651" s="12"/>
    </row>
    <row r="652" spans="66:73" x14ac:dyDescent="0.3">
      <c r="BN652" s="6"/>
      <c r="BO652" s="6"/>
      <c r="BP652" s="6"/>
      <c r="BQ652" s="6"/>
      <c r="BR652" s="12"/>
      <c r="BS652" s="12"/>
      <c r="BT652" s="12"/>
      <c r="BU652" s="12"/>
    </row>
    <row r="653" spans="66:73" x14ac:dyDescent="0.3">
      <c r="BN653" s="6"/>
      <c r="BO653" s="6"/>
      <c r="BP653" s="6"/>
      <c r="BQ653" s="6"/>
      <c r="BR653" s="12"/>
      <c r="BS653" s="12"/>
      <c r="BT653" s="12"/>
      <c r="BU653" s="12"/>
    </row>
    <row r="654" spans="66:73" x14ac:dyDescent="0.3">
      <c r="BN654" s="6"/>
      <c r="BO654" s="6"/>
      <c r="BP654" s="6"/>
      <c r="BQ654" s="6"/>
      <c r="BR654" s="12"/>
      <c r="BS654" s="12"/>
      <c r="BT654" s="12"/>
      <c r="BU654" s="12"/>
    </row>
    <row r="655" spans="66:73" x14ac:dyDescent="0.3">
      <c r="BN655" s="6"/>
      <c r="BO655" s="6"/>
      <c r="BP655" s="6"/>
      <c r="BQ655" s="6"/>
      <c r="BR655" s="12"/>
      <c r="BS655" s="12"/>
      <c r="BT655" s="12"/>
      <c r="BU655" s="12"/>
    </row>
    <row r="656" spans="66:73" x14ac:dyDescent="0.3">
      <c r="BN656" s="6"/>
      <c r="BO656" s="6"/>
      <c r="BP656" s="6"/>
      <c r="BQ656" s="6"/>
      <c r="BR656" s="12"/>
      <c r="BS656" s="12"/>
      <c r="BT656" s="12"/>
      <c r="BU656" s="12"/>
    </row>
    <row r="657" spans="66:73" x14ac:dyDescent="0.3">
      <c r="BN657" s="6"/>
      <c r="BO657" s="6"/>
      <c r="BP657" s="6"/>
      <c r="BQ657" s="6"/>
      <c r="BR657" s="12"/>
      <c r="BS657" s="12"/>
      <c r="BT657" s="12"/>
      <c r="BU657" s="12"/>
    </row>
    <row r="658" spans="66:73" x14ac:dyDescent="0.3">
      <c r="BN658" s="6"/>
      <c r="BO658" s="6"/>
      <c r="BP658" s="6"/>
      <c r="BQ658" s="6"/>
      <c r="BR658" s="12"/>
      <c r="BS658" s="12"/>
      <c r="BT658" s="12"/>
      <c r="BU658" s="12"/>
    </row>
    <row r="659" spans="66:73" x14ac:dyDescent="0.3">
      <c r="BN659" s="6"/>
      <c r="BO659" s="6"/>
      <c r="BP659" s="6"/>
      <c r="BQ659" s="6"/>
      <c r="BR659" s="12"/>
      <c r="BS659" s="12"/>
      <c r="BT659" s="12"/>
      <c r="BU659" s="12"/>
    </row>
    <row r="660" spans="66:73" x14ac:dyDescent="0.3">
      <c r="BN660" s="6"/>
      <c r="BO660" s="6"/>
      <c r="BP660" s="6"/>
      <c r="BQ660" s="6"/>
      <c r="BR660" s="12"/>
      <c r="BS660" s="12"/>
      <c r="BT660" s="12"/>
      <c r="BU660" s="12"/>
    </row>
    <row r="661" spans="66:73" x14ac:dyDescent="0.3">
      <c r="BN661" s="6"/>
      <c r="BO661" s="6"/>
      <c r="BP661" s="6"/>
      <c r="BQ661" s="6"/>
      <c r="BR661" s="12"/>
      <c r="BS661" s="12"/>
      <c r="BT661" s="12"/>
      <c r="BU661" s="12"/>
    </row>
    <row r="662" spans="66:73" x14ac:dyDescent="0.3">
      <c r="BN662" s="6"/>
      <c r="BO662" s="6"/>
      <c r="BP662" s="6"/>
      <c r="BQ662" s="6"/>
      <c r="BR662" s="12"/>
      <c r="BS662" s="12"/>
      <c r="BT662" s="12"/>
      <c r="BU662" s="12"/>
    </row>
    <row r="663" spans="66:73" x14ac:dyDescent="0.3">
      <c r="BN663" s="6"/>
      <c r="BO663" s="6"/>
      <c r="BP663" s="6"/>
      <c r="BQ663" s="6"/>
      <c r="BR663" s="12"/>
      <c r="BS663" s="12"/>
      <c r="BT663" s="12"/>
      <c r="BU663" s="12"/>
    </row>
    <row r="664" spans="66:73" x14ac:dyDescent="0.3">
      <c r="BN664" s="6"/>
      <c r="BO664" s="6"/>
      <c r="BP664" s="6"/>
      <c r="BQ664" s="6"/>
      <c r="BR664" s="12"/>
      <c r="BS664" s="12"/>
      <c r="BT664" s="12"/>
      <c r="BU664" s="12"/>
    </row>
    <row r="665" spans="66:73" x14ac:dyDescent="0.3">
      <c r="BN665" s="6"/>
      <c r="BO665" s="6"/>
      <c r="BP665" s="6"/>
      <c r="BQ665" s="6"/>
      <c r="BR665" s="12"/>
      <c r="BS665" s="12"/>
      <c r="BT665" s="12"/>
      <c r="BU665" s="12"/>
    </row>
    <row r="666" spans="66:73" x14ac:dyDescent="0.3">
      <c r="BN666" s="6"/>
      <c r="BO666" s="6"/>
      <c r="BP666" s="6"/>
      <c r="BQ666" s="6"/>
      <c r="BR666" s="12"/>
      <c r="BS666" s="12"/>
      <c r="BT666" s="12"/>
      <c r="BU666" s="12"/>
    </row>
    <row r="667" spans="66:73" x14ac:dyDescent="0.3">
      <c r="BN667" s="6"/>
      <c r="BO667" s="6"/>
      <c r="BP667" s="6"/>
      <c r="BQ667" s="6"/>
      <c r="BR667" s="12"/>
      <c r="BS667" s="12"/>
      <c r="BT667" s="12"/>
      <c r="BU667" s="12"/>
    </row>
    <row r="668" spans="66:73" x14ac:dyDescent="0.3">
      <c r="BN668" s="6"/>
      <c r="BO668" s="6"/>
      <c r="BP668" s="6"/>
      <c r="BQ668" s="6"/>
      <c r="BR668" s="12"/>
      <c r="BS668" s="12"/>
      <c r="BT668" s="12"/>
      <c r="BU668" s="12"/>
    </row>
    <row r="669" spans="66:73" x14ac:dyDescent="0.3">
      <c r="BN669" s="6"/>
      <c r="BO669" s="6"/>
      <c r="BP669" s="6"/>
      <c r="BQ669" s="6"/>
      <c r="BR669" s="12"/>
      <c r="BS669" s="12"/>
      <c r="BT669" s="12"/>
      <c r="BU669" s="12"/>
    </row>
    <row r="670" spans="66:73" x14ac:dyDescent="0.3">
      <c r="BN670" s="6"/>
      <c r="BO670" s="6"/>
      <c r="BP670" s="6"/>
      <c r="BQ670" s="6"/>
      <c r="BR670" s="12"/>
      <c r="BS670" s="12"/>
      <c r="BT670" s="12"/>
      <c r="BU670" s="12"/>
    </row>
    <row r="671" spans="66:73" x14ac:dyDescent="0.3">
      <c r="BN671" s="6"/>
      <c r="BO671" s="6"/>
      <c r="BP671" s="6"/>
      <c r="BQ671" s="6"/>
      <c r="BR671" s="12"/>
      <c r="BS671" s="12"/>
      <c r="BT671" s="12"/>
      <c r="BU671" s="12"/>
    </row>
    <row r="672" spans="66:73" x14ac:dyDescent="0.3">
      <c r="BN672" s="6"/>
      <c r="BO672" s="6"/>
      <c r="BP672" s="6"/>
      <c r="BQ672" s="6"/>
      <c r="BR672" s="12"/>
      <c r="BS672" s="12"/>
      <c r="BT672" s="12"/>
      <c r="BU672" s="12"/>
    </row>
    <row r="673" spans="66:73" x14ac:dyDescent="0.3">
      <c r="BN673" s="6"/>
      <c r="BO673" s="6"/>
      <c r="BP673" s="6"/>
      <c r="BQ673" s="6"/>
      <c r="BR673" s="12"/>
      <c r="BS673" s="12"/>
      <c r="BT673" s="12"/>
      <c r="BU673" s="12"/>
    </row>
    <row r="674" spans="66:73" x14ac:dyDescent="0.3">
      <c r="BN674" s="6"/>
      <c r="BO674" s="6"/>
      <c r="BP674" s="6"/>
      <c r="BQ674" s="6"/>
      <c r="BR674" s="12"/>
      <c r="BS674" s="12"/>
      <c r="BT674" s="12"/>
      <c r="BU674" s="12"/>
    </row>
    <row r="675" spans="66:73" x14ac:dyDescent="0.3">
      <c r="BN675" s="6"/>
      <c r="BO675" s="6"/>
      <c r="BP675" s="6"/>
      <c r="BQ675" s="6"/>
      <c r="BR675" s="12"/>
      <c r="BS675" s="12"/>
      <c r="BT675" s="12"/>
      <c r="BU675" s="12"/>
    </row>
    <row r="676" spans="66:73" x14ac:dyDescent="0.3">
      <c r="BN676" s="6"/>
      <c r="BO676" s="6"/>
      <c r="BP676" s="6"/>
      <c r="BQ676" s="6"/>
      <c r="BR676" s="12"/>
      <c r="BS676" s="12"/>
      <c r="BT676" s="12"/>
      <c r="BU676" s="12"/>
    </row>
    <row r="677" spans="66:73" x14ac:dyDescent="0.3">
      <c r="BN677" s="6"/>
      <c r="BO677" s="6"/>
      <c r="BP677" s="6"/>
      <c r="BQ677" s="6"/>
      <c r="BR677" s="12"/>
      <c r="BS677" s="12"/>
      <c r="BT677" s="12"/>
      <c r="BU677" s="12"/>
    </row>
    <row r="678" spans="66:73" x14ac:dyDescent="0.3">
      <c r="BN678" s="6"/>
      <c r="BO678" s="6"/>
      <c r="BP678" s="6"/>
      <c r="BQ678" s="6"/>
      <c r="BR678" s="12"/>
      <c r="BS678" s="12"/>
      <c r="BT678" s="12"/>
      <c r="BU678" s="12"/>
    </row>
    <row r="679" spans="66:73" x14ac:dyDescent="0.3">
      <c r="BN679" s="6"/>
      <c r="BO679" s="6"/>
      <c r="BP679" s="6"/>
      <c r="BQ679" s="6"/>
      <c r="BR679" s="12"/>
      <c r="BS679" s="12"/>
      <c r="BT679" s="12"/>
      <c r="BU679" s="12"/>
    </row>
    <row r="680" spans="66:73" x14ac:dyDescent="0.3">
      <c r="BN680" s="6"/>
      <c r="BO680" s="6"/>
      <c r="BP680" s="6"/>
      <c r="BQ680" s="6"/>
      <c r="BR680" s="12"/>
      <c r="BS680" s="12"/>
      <c r="BT680" s="12"/>
      <c r="BU680" s="12"/>
    </row>
    <row r="681" spans="66:73" x14ac:dyDescent="0.3">
      <c r="BN681" s="6"/>
      <c r="BO681" s="6"/>
      <c r="BP681" s="6"/>
      <c r="BQ681" s="6"/>
      <c r="BR681" s="12"/>
      <c r="BS681" s="12"/>
      <c r="BT681" s="12"/>
      <c r="BU681" s="12"/>
    </row>
    <row r="682" spans="66:73" x14ac:dyDescent="0.3">
      <c r="BN682" s="6"/>
      <c r="BO682" s="6"/>
      <c r="BP682" s="6"/>
      <c r="BQ682" s="6"/>
      <c r="BR682" s="12"/>
      <c r="BS682" s="12"/>
      <c r="BT682" s="12"/>
      <c r="BU682" s="12"/>
    </row>
    <row r="683" spans="66:73" x14ac:dyDescent="0.3">
      <c r="BN683" s="6"/>
      <c r="BO683" s="6"/>
      <c r="BP683" s="6"/>
      <c r="BQ683" s="6"/>
      <c r="BR683" s="12"/>
      <c r="BS683" s="12"/>
      <c r="BT683" s="12"/>
      <c r="BU683" s="12"/>
    </row>
    <row r="684" spans="66:73" x14ac:dyDescent="0.3">
      <c r="BN684" s="6"/>
      <c r="BO684" s="6"/>
      <c r="BP684" s="6"/>
      <c r="BQ684" s="6"/>
      <c r="BR684" s="12"/>
      <c r="BS684" s="12"/>
      <c r="BT684" s="12"/>
      <c r="BU684" s="12"/>
    </row>
    <row r="685" spans="66:73" x14ac:dyDescent="0.3">
      <c r="BN685" s="6"/>
      <c r="BO685" s="6"/>
      <c r="BP685" s="6"/>
      <c r="BQ685" s="6"/>
      <c r="BR685" s="12"/>
      <c r="BS685" s="12"/>
      <c r="BT685" s="12"/>
      <c r="BU685" s="12"/>
    </row>
    <row r="686" spans="66:73" x14ac:dyDescent="0.3">
      <c r="BN686" s="6"/>
      <c r="BO686" s="6"/>
      <c r="BP686" s="6"/>
      <c r="BQ686" s="6"/>
      <c r="BR686" s="12"/>
      <c r="BS686" s="12"/>
      <c r="BT686" s="12"/>
      <c r="BU686" s="12"/>
    </row>
    <row r="687" spans="66:73" x14ac:dyDescent="0.3">
      <c r="BN687" s="6"/>
      <c r="BO687" s="6"/>
      <c r="BP687" s="6"/>
      <c r="BQ687" s="6"/>
      <c r="BR687" s="12"/>
      <c r="BS687" s="12"/>
      <c r="BT687" s="12"/>
      <c r="BU687" s="12"/>
    </row>
    <row r="688" spans="66:73" x14ac:dyDescent="0.3">
      <c r="BN688" s="6"/>
      <c r="BO688" s="6"/>
      <c r="BP688" s="6"/>
      <c r="BQ688" s="6"/>
      <c r="BR688" s="12"/>
      <c r="BS688" s="12"/>
      <c r="BT688" s="12"/>
      <c r="BU688" s="12"/>
    </row>
    <row r="689" spans="66:73" x14ac:dyDescent="0.3">
      <c r="BN689" s="6"/>
      <c r="BO689" s="6"/>
      <c r="BP689" s="6"/>
      <c r="BQ689" s="6"/>
      <c r="BR689" s="12"/>
      <c r="BS689" s="12"/>
      <c r="BT689" s="12"/>
      <c r="BU689" s="12"/>
    </row>
    <row r="690" spans="66:73" x14ac:dyDescent="0.3">
      <c r="BN690" s="6"/>
      <c r="BO690" s="6"/>
      <c r="BP690" s="6"/>
      <c r="BQ690" s="6"/>
      <c r="BR690" s="12"/>
      <c r="BS690" s="12"/>
      <c r="BT690" s="12"/>
      <c r="BU690" s="12"/>
    </row>
    <row r="691" spans="66:73" x14ac:dyDescent="0.3">
      <c r="BN691" s="6"/>
      <c r="BO691" s="6"/>
      <c r="BP691" s="6"/>
      <c r="BQ691" s="6"/>
      <c r="BR691" s="12"/>
      <c r="BS691" s="12"/>
      <c r="BT691" s="12"/>
      <c r="BU691" s="12"/>
    </row>
    <row r="692" spans="66:73" x14ac:dyDescent="0.3">
      <c r="BN692" s="6"/>
      <c r="BO692" s="6"/>
      <c r="BP692" s="6"/>
      <c r="BQ692" s="6"/>
      <c r="BR692" s="12"/>
      <c r="BS692" s="12"/>
      <c r="BT692" s="12"/>
      <c r="BU692" s="12"/>
    </row>
    <row r="693" spans="66:73" x14ac:dyDescent="0.3">
      <c r="BN693" s="6"/>
      <c r="BO693" s="6"/>
      <c r="BP693" s="6"/>
      <c r="BQ693" s="6"/>
      <c r="BR693" s="12"/>
      <c r="BS693" s="12"/>
      <c r="BT693" s="12"/>
      <c r="BU693" s="12"/>
    </row>
    <row r="694" spans="66:73" x14ac:dyDescent="0.3">
      <c r="BN694" s="6"/>
      <c r="BO694" s="6"/>
      <c r="BP694" s="6"/>
      <c r="BQ694" s="6"/>
      <c r="BR694" s="12"/>
      <c r="BS694" s="12"/>
      <c r="BT694" s="12"/>
      <c r="BU694" s="12"/>
    </row>
    <row r="695" spans="66:73" x14ac:dyDescent="0.3">
      <c r="BN695" s="6"/>
      <c r="BO695" s="6"/>
      <c r="BP695" s="6"/>
      <c r="BQ695" s="6"/>
      <c r="BR695" s="12"/>
      <c r="BS695" s="12"/>
      <c r="BT695" s="12"/>
      <c r="BU695" s="12"/>
    </row>
    <row r="696" spans="66:73" x14ac:dyDescent="0.3">
      <c r="BN696" s="6"/>
      <c r="BO696" s="6"/>
      <c r="BP696" s="6"/>
      <c r="BQ696" s="6"/>
      <c r="BR696" s="12"/>
      <c r="BS696" s="12"/>
      <c r="BT696" s="12"/>
      <c r="BU696" s="12"/>
    </row>
    <row r="697" spans="66:73" x14ac:dyDescent="0.3">
      <c r="BN697" s="6"/>
      <c r="BO697" s="6"/>
      <c r="BP697" s="6"/>
      <c r="BQ697" s="6"/>
      <c r="BR697" s="12"/>
      <c r="BS697" s="12"/>
      <c r="BT697" s="12"/>
      <c r="BU697" s="12"/>
    </row>
    <row r="698" spans="66:73" x14ac:dyDescent="0.3">
      <c r="BN698" s="6"/>
      <c r="BO698" s="6"/>
      <c r="BP698" s="6"/>
      <c r="BQ698" s="6"/>
      <c r="BR698" s="12"/>
      <c r="BS698" s="12"/>
      <c r="BT698" s="12"/>
      <c r="BU698" s="12"/>
    </row>
    <row r="699" spans="66:73" x14ac:dyDescent="0.3">
      <c r="BN699" s="6"/>
      <c r="BO699" s="6"/>
      <c r="BP699" s="6"/>
      <c r="BQ699" s="6"/>
      <c r="BR699" s="12"/>
      <c r="BS699" s="12"/>
      <c r="BT699" s="12"/>
      <c r="BU699" s="12"/>
    </row>
    <row r="700" spans="66:73" x14ac:dyDescent="0.3">
      <c r="BN700" s="6"/>
      <c r="BO700" s="6"/>
      <c r="BP700" s="6"/>
      <c r="BQ700" s="6"/>
      <c r="BR700" s="12"/>
      <c r="BS700" s="12"/>
      <c r="BT700" s="12"/>
      <c r="BU700" s="12"/>
    </row>
    <row r="701" spans="66:73" x14ac:dyDescent="0.3">
      <c r="BN701" s="6"/>
      <c r="BO701" s="6"/>
      <c r="BP701" s="6"/>
      <c r="BQ701" s="6"/>
      <c r="BR701" s="12"/>
      <c r="BS701" s="12"/>
      <c r="BT701" s="12"/>
      <c r="BU701" s="12"/>
    </row>
    <row r="702" spans="66:73" x14ac:dyDescent="0.3">
      <c r="BN702" s="6"/>
      <c r="BO702" s="6"/>
      <c r="BP702" s="6"/>
      <c r="BQ702" s="6"/>
      <c r="BR702" s="12"/>
      <c r="BS702" s="12"/>
      <c r="BT702" s="12"/>
      <c r="BU702" s="12"/>
    </row>
    <row r="703" spans="66:73" x14ac:dyDescent="0.3">
      <c r="BN703" s="6"/>
      <c r="BO703" s="6"/>
      <c r="BP703" s="6"/>
      <c r="BQ703" s="6"/>
      <c r="BR703" s="12"/>
      <c r="BS703" s="12"/>
      <c r="BT703" s="12"/>
      <c r="BU703" s="12"/>
    </row>
    <row r="704" spans="66:73" x14ac:dyDescent="0.3">
      <c r="BN704" s="6"/>
      <c r="BO704" s="6"/>
      <c r="BP704" s="6"/>
      <c r="BQ704" s="6"/>
      <c r="BR704" s="12"/>
      <c r="BS704" s="12"/>
      <c r="BT704" s="12"/>
      <c r="BU704" s="12"/>
    </row>
    <row r="705" spans="66:73" x14ac:dyDescent="0.3">
      <c r="BN705" s="6"/>
      <c r="BO705" s="6"/>
      <c r="BP705" s="6"/>
      <c r="BQ705" s="6"/>
      <c r="BR705" s="12"/>
      <c r="BS705" s="12"/>
      <c r="BT705" s="12"/>
      <c r="BU705" s="12"/>
    </row>
    <row r="706" spans="66:73" x14ac:dyDescent="0.3">
      <c r="BN706" s="6"/>
      <c r="BO706" s="6"/>
      <c r="BP706" s="6"/>
      <c r="BQ706" s="6"/>
      <c r="BR706" s="12"/>
      <c r="BS706" s="12"/>
      <c r="BT706" s="12"/>
      <c r="BU706" s="12"/>
    </row>
    <row r="707" spans="66:73" x14ac:dyDescent="0.3">
      <c r="BN707" s="6"/>
      <c r="BO707" s="6"/>
      <c r="BP707" s="6"/>
      <c r="BQ707" s="6"/>
      <c r="BR707" s="12"/>
      <c r="BS707" s="12"/>
      <c r="BT707" s="12"/>
      <c r="BU707" s="12"/>
    </row>
    <row r="708" spans="66:73" x14ac:dyDescent="0.3">
      <c r="BN708" s="6"/>
      <c r="BO708" s="6"/>
      <c r="BP708" s="6"/>
      <c r="BQ708" s="6"/>
      <c r="BR708" s="12"/>
      <c r="BS708" s="12"/>
      <c r="BT708" s="12"/>
      <c r="BU708" s="12"/>
    </row>
    <row r="709" spans="66:73" x14ac:dyDescent="0.3">
      <c r="BN709" s="6"/>
      <c r="BO709" s="6"/>
      <c r="BP709" s="6"/>
      <c r="BQ709" s="6"/>
      <c r="BR709" s="12"/>
      <c r="BS709" s="12"/>
      <c r="BT709" s="12"/>
      <c r="BU709" s="12"/>
    </row>
    <row r="710" spans="66:73" x14ac:dyDescent="0.3">
      <c r="BN710" s="6"/>
      <c r="BO710" s="6"/>
      <c r="BP710" s="6"/>
      <c r="BQ710" s="6"/>
      <c r="BR710" s="12"/>
      <c r="BS710" s="12"/>
      <c r="BT710" s="12"/>
      <c r="BU710" s="12"/>
    </row>
    <row r="711" spans="66:73" x14ac:dyDescent="0.3">
      <c r="BN711" s="6"/>
      <c r="BO711" s="6"/>
      <c r="BP711" s="6"/>
      <c r="BQ711" s="6"/>
      <c r="BR711" s="12"/>
      <c r="BS711" s="12"/>
      <c r="BT711" s="12"/>
      <c r="BU711" s="12"/>
    </row>
    <row r="712" spans="66:73" x14ac:dyDescent="0.3">
      <c r="BN712" s="6"/>
      <c r="BO712" s="6"/>
      <c r="BP712" s="6"/>
      <c r="BQ712" s="6"/>
      <c r="BR712" s="12"/>
      <c r="BS712" s="12"/>
      <c r="BT712" s="12"/>
      <c r="BU712" s="12"/>
    </row>
    <row r="713" spans="66:73" x14ac:dyDescent="0.3">
      <c r="BN713" s="6"/>
      <c r="BO713" s="6"/>
      <c r="BP713" s="6"/>
      <c r="BQ713" s="6"/>
      <c r="BR713" s="12"/>
      <c r="BS713" s="12"/>
      <c r="BT713" s="12"/>
      <c r="BU713" s="12"/>
    </row>
    <row r="714" spans="66:73" x14ac:dyDescent="0.3">
      <c r="BN714" s="6"/>
      <c r="BO714" s="6"/>
      <c r="BP714" s="6"/>
      <c r="BQ714" s="6"/>
      <c r="BR714" s="12"/>
      <c r="BS714" s="12"/>
      <c r="BT714" s="12"/>
      <c r="BU714" s="12"/>
    </row>
    <row r="715" spans="66:73" x14ac:dyDescent="0.3">
      <c r="BN715" s="6"/>
      <c r="BO715" s="6"/>
      <c r="BP715" s="6"/>
      <c r="BQ715" s="6"/>
      <c r="BR715" s="12"/>
      <c r="BS715" s="12"/>
      <c r="BT715" s="12"/>
      <c r="BU715" s="12"/>
    </row>
    <row r="716" spans="66:73" x14ac:dyDescent="0.3">
      <c r="BN716" s="6"/>
      <c r="BO716" s="6"/>
      <c r="BP716" s="6"/>
      <c r="BQ716" s="6"/>
      <c r="BR716" s="12"/>
      <c r="BS716" s="12"/>
      <c r="BT716" s="12"/>
      <c r="BU716" s="12"/>
    </row>
    <row r="717" spans="66:73" x14ac:dyDescent="0.3">
      <c r="BN717" s="6"/>
      <c r="BO717" s="6"/>
      <c r="BP717" s="6"/>
      <c r="BQ717" s="6"/>
      <c r="BR717" s="12"/>
      <c r="BS717" s="12"/>
      <c r="BT717" s="12"/>
      <c r="BU717" s="12"/>
    </row>
    <row r="718" spans="66:73" x14ac:dyDescent="0.3">
      <c r="BN718" s="6"/>
      <c r="BO718" s="6"/>
      <c r="BP718" s="6"/>
      <c r="BQ718" s="6"/>
      <c r="BR718" s="12"/>
      <c r="BS718" s="12"/>
      <c r="BT718" s="12"/>
      <c r="BU718" s="12"/>
    </row>
    <row r="719" spans="66:73" x14ac:dyDescent="0.3">
      <c r="BN719" s="6"/>
      <c r="BO719" s="6"/>
      <c r="BP719" s="6"/>
      <c r="BQ719" s="6"/>
      <c r="BR719" s="12"/>
      <c r="BS719" s="12"/>
      <c r="BT719" s="12"/>
      <c r="BU719" s="12"/>
    </row>
    <row r="720" spans="66:73" x14ac:dyDescent="0.3">
      <c r="BN720" s="6"/>
      <c r="BO720" s="6"/>
      <c r="BP720" s="6"/>
      <c r="BQ720" s="6"/>
      <c r="BR720" s="12"/>
      <c r="BS720" s="12"/>
      <c r="BT720" s="12"/>
      <c r="BU720" s="12"/>
    </row>
    <row r="721" spans="66:73" x14ac:dyDescent="0.3">
      <c r="BN721" s="6"/>
      <c r="BO721" s="6"/>
      <c r="BP721" s="6"/>
      <c r="BQ721" s="6"/>
      <c r="BR721" s="12"/>
      <c r="BS721" s="12"/>
      <c r="BT721" s="12"/>
      <c r="BU721" s="12"/>
    </row>
    <row r="722" spans="66:73" x14ac:dyDescent="0.3">
      <c r="BN722" s="6"/>
      <c r="BO722" s="6"/>
      <c r="BP722" s="6"/>
      <c r="BQ722" s="6"/>
      <c r="BR722" s="12"/>
      <c r="BS722" s="12"/>
      <c r="BT722" s="12"/>
      <c r="BU722" s="12"/>
    </row>
    <row r="723" spans="66:73" x14ac:dyDescent="0.3">
      <c r="BN723" s="6"/>
      <c r="BO723" s="6"/>
      <c r="BP723" s="6"/>
      <c r="BQ723" s="6"/>
      <c r="BR723" s="12"/>
      <c r="BS723" s="12"/>
      <c r="BT723" s="12"/>
      <c r="BU723" s="12"/>
    </row>
    <row r="724" spans="66:73" x14ac:dyDescent="0.3">
      <c r="BN724" s="6"/>
      <c r="BO724" s="6"/>
      <c r="BP724" s="6"/>
      <c r="BQ724" s="6"/>
      <c r="BR724" s="12"/>
      <c r="BS724" s="12"/>
      <c r="BT724" s="12"/>
      <c r="BU724" s="12"/>
    </row>
    <row r="725" spans="66:73" x14ac:dyDescent="0.3">
      <c r="BN725" s="6"/>
      <c r="BO725" s="6"/>
      <c r="BP725" s="6"/>
      <c r="BQ725" s="6"/>
      <c r="BR725" s="12"/>
      <c r="BS725" s="12"/>
      <c r="BT725" s="12"/>
      <c r="BU725" s="12"/>
    </row>
    <row r="726" spans="66:73" x14ac:dyDescent="0.3">
      <c r="BN726" s="6"/>
      <c r="BO726" s="6"/>
      <c r="BP726" s="6"/>
      <c r="BQ726" s="6"/>
      <c r="BR726" s="12"/>
      <c r="BS726" s="12"/>
      <c r="BT726" s="12"/>
      <c r="BU726" s="12"/>
    </row>
    <row r="727" spans="66:73" x14ac:dyDescent="0.3">
      <c r="BN727" s="6"/>
      <c r="BO727" s="6"/>
      <c r="BP727" s="6"/>
      <c r="BQ727" s="6"/>
      <c r="BR727" s="12"/>
      <c r="BS727" s="12"/>
      <c r="BT727" s="12"/>
      <c r="BU727" s="12"/>
    </row>
    <row r="728" spans="66:73" x14ac:dyDescent="0.3">
      <c r="BN728" s="6"/>
      <c r="BO728" s="6"/>
      <c r="BP728" s="6"/>
      <c r="BQ728" s="6"/>
      <c r="BR728" s="12"/>
      <c r="BS728" s="12"/>
      <c r="BT728" s="12"/>
      <c r="BU728" s="12"/>
    </row>
    <row r="729" spans="66:73" x14ac:dyDescent="0.3">
      <c r="BN729" s="6"/>
      <c r="BO729" s="6"/>
      <c r="BP729" s="6"/>
      <c r="BQ729" s="6"/>
      <c r="BR729" s="12"/>
      <c r="BS729" s="12"/>
      <c r="BT729" s="12"/>
      <c r="BU729" s="12"/>
    </row>
    <row r="730" spans="66:73" x14ac:dyDescent="0.3">
      <c r="BN730" s="6"/>
      <c r="BO730" s="6"/>
      <c r="BP730" s="6"/>
      <c r="BQ730" s="6"/>
      <c r="BR730" s="12"/>
      <c r="BS730" s="12"/>
      <c r="BT730" s="12"/>
      <c r="BU730" s="12"/>
    </row>
    <row r="731" spans="66:73" x14ac:dyDescent="0.3">
      <c r="BN731" s="6"/>
      <c r="BO731" s="6"/>
      <c r="BP731" s="6"/>
      <c r="BQ731" s="6"/>
      <c r="BR731" s="12"/>
      <c r="BS731" s="12"/>
      <c r="BT731" s="12"/>
      <c r="BU731" s="12"/>
    </row>
    <row r="732" spans="66:73" x14ac:dyDescent="0.3">
      <c r="BN732" s="6"/>
      <c r="BO732" s="6"/>
      <c r="BP732" s="6"/>
      <c r="BQ732" s="6"/>
      <c r="BR732" s="12"/>
      <c r="BS732" s="12"/>
      <c r="BT732" s="12"/>
      <c r="BU732" s="12"/>
    </row>
    <row r="733" spans="66:73" x14ac:dyDescent="0.3">
      <c r="BN733" s="6"/>
      <c r="BO733" s="6"/>
      <c r="BP733" s="6"/>
      <c r="BQ733" s="6"/>
      <c r="BR733" s="12"/>
      <c r="BS733" s="12"/>
      <c r="BT733" s="12"/>
      <c r="BU733" s="12"/>
    </row>
    <row r="734" spans="66:73" x14ac:dyDescent="0.3">
      <c r="BN734" s="6"/>
      <c r="BO734" s="6"/>
      <c r="BP734" s="6"/>
      <c r="BQ734" s="6"/>
      <c r="BR734" s="12"/>
      <c r="BS734" s="12"/>
      <c r="BT734" s="12"/>
      <c r="BU734" s="12"/>
    </row>
    <row r="735" spans="66:73" x14ac:dyDescent="0.3">
      <c r="BN735" s="6"/>
      <c r="BO735" s="6"/>
      <c r="BP735" s="6"/>
      <c r="BQ735" s="6"/>
      <c r="BR735" s="12"/>
      <c r="BS735" s="12"/>
      <c r="BT735" s="12"/>
      <c r="BU735" s="12"/>
    </row>
    <row r="736" spans="66:73" x14ac:dyDescent="0.3">
      <c r="BN736" s="6"/>
      <c r="BO736" s="6"/>
      <c r="BP736" s="6"/>
      <c r="BQ736" s="6"/>
      <c r="BR736" s="12"/>
      <c r="BS736" s="12"/>
      <c r="BT736" s="12"/>
      <c r="BU736" s="12"/>
    </row>
    <row r="737" spans="66:73" x14ac:dyDescent="0.3">
      <c r="BN737" s="6"/>
      <c r="BO737" s="6"/>
      <c r="BP737" s="6"/>
      <c r="BQ737" s="6"/>
      <c r="BR737" s="12"/>
      <c r="BS737" s="12"/>
      <c r="BT737" s="12"/>
      <c r="BU737" s="12"/>
    </row>
    <row r="738" spans="66:73" x14ac:dyDescent="0.3">
      <c r="BN738" s="6"/>
      <c r="BO738" s="6"/>
      <c r="BP738" s="6"/>
      <c r="BQ738" s="6"/>
      <c r="BR738" s="12"/>
      <c r="BS738" s="12"/>
      <c r="BT738" s="12"/>
      <c r="BU738" s="12"/>
    </row>
    <row r="739" spans="66:73" x14ac:dyDescent="0.3">
      <c r="BN739" s="6"/>
      <c r="BO739" s="6"/>
      <c r="BP739" s="6"/>
      <c r="BQ739" s="6"/>
      <c r="BR739" s="12"/>
      <c r="BS739" s="12"/>
      <c r="BT739" s="12"/>
      <c r="BU739" s="12"/>
    </row>
    <row r="740" spans="66:73" x14ac:dyDescent="0.3">
      <c r="BN740" s="6"/>
      <c r="BO740" s="6"/>
      <c r="BP740" s="6"/>
      <c r="BQ740" s="6"/>
      <c r="BR740" s="12"/>
      <c r="BS740" s="12"/>
      <c r="BT740" s="12"/>
      <c r="BU740" s="12"/>
    </row>
    <row r="741" spans="66:73" x14ac:dyDescent="0.3">
      <c r="BN741" s="6"/>
      <c r="BO741" s="6"/>
      <c r="BP741" s="6"/>
      <c r="BQ741" s="6"/>
      <c r="BR741" s="12"/>
      <c r="BS741" s="12"/>
      <c r="BT741" s="12"/>
      <c r="BU741" s="12"/>
    </row>
    <row r="742" spans="66:73" x14ac:dyDescent="0.3">
      <c r="BN742" s="6"/>
      <c r="BO742" s="6"/>
      <c r="BP742" s="6"/>
      <c r="BQ742" s="6"/>
      <c r="BR742" s="12"/>
      <c r="BS742" s="12"/>
      <c r="BT742" s="12"/>
      <c r="BU742" s="12"/>
    </row>
    <row r="743" spans="66:73" x14ac:dyDescent="0.3">
      <c r="BN743" s="6"/>
      <c r="BO743" s="6"/>
      <c r="BP743" s="6"/>
      <c r="BQ743" s="6"/>
      <c r="BR743" s="12"/>
      <c r="BS743" s="12"/>
      <c r="BT743" s="12"/>
      <c r="BU743" s="12"/>
    </row>
    <row r="744" spans="66:73" x14ac:dyDescent="0.3">
      <c r="BN744" s="6"/>
      <c r="BO744" s="6"/>
      <c r="BP744" s="6"/>
      <c r="BQ744" s="6"/>
      <c r="BR744" s="12"/>
      <c r="BS744" s="12"/>
      <c r="BT744" s="12"/>
      <c r="BU744" s="12"/>
    </row>
    <row r="745" spans="66:73" x14ac:dyDescent="0.3">
      <c r="BN745" s="6"/>
      <c r="BO745" s="6"/>
      <c r="BP745" s="6"/>
      <c r="BQ745" s="6"/>
      <c r="BR745" s="12"/>
      <c r="BS745" s="12"/>
      <c r="BT745" s="12"/>
      <c r="BU745" s="12"/>
    </row>
    <row r="746" spans="66:73" x14ac:dyDescent="0.3">
      <c r="BN746" s="6"/>
      <c r="BO746" s="6"/>
      <c r="BP746" s="6"/>
      <c r="BQ746" s="6"/>
      <c r="BR746" s="12"/>
      <c r="BS746" s="12"/>
      <c r="BT746" s="12"/>
      <c r="BU746" s="12"/>
    </row>
    <row r="747" spans="66:73" x14ac:dyDescent="0.3">
      <c r="BN747" s="6"/>
      <c r="BO747" s="6"/>
      <c r="BP747" s="6"/>
      <c r="BQ747" s="6"/>
      <c r="BR747" s="12"/>
      <c r="BS747" s="12"/>
      <c r="BT747" s="12"/>
      <c r="BU747" s="12"/>
    </row>
    <row r="748" spans="66:73" x14ac:dyDescent="0.3">
      <c r="BN748" s="6"/>
      <c r="BO748" s="6"/>
      <c r="BP748" s="6"/>
      <c r="BQ748" s="6"/>
      <c r="BR748" s="12"/>
      <c r="BS748" s="12"/>
      <c r="BT748" s="12"/>
      <c r="BU748" s="12"/>
    </row>
    <row r="749" spans="66:73" x14ac:dyDescent="0.3">
      <c r="BN749" s="6"/>
      <c r="BO749" s="6"/>
      <c r="BP749" s="6"/>
      <c r="BQ749" s="6"/>
      <c r="BR749" s="12"/>
      <c r="BS749" s="12"/>
      <c r="BT749" s="12"/>
      <c r="BU749" s="12"/>
    </row>
    <row r="750" spans="66:73" x14ac:dyDescent="0.3">
      <c r="BN750" s="6"/>
      <c r="BO750" s="6"/>
      <c r="BP750" s="6"/>
      <c r="BQ750" s="6"/>
      <c r="BR750" s="12"/>
      <c r="BS750" s="12"/>
      <c r="BT750" s="12"/>
      <c r="BU750" s="12"/>
    </row>
    <row r="751" spans="66:73" x14ac:dyDescent="0.3">
      <c r="BN751" s="6"/>
      <c r="BO751" s="6"/>
      <c r="BP751" s="6"/>
      <c r="BQ751" s="6"/>
      <c r="BR751" s="12"/>
      <c r="BS751" s="12"/>
      <c r="BT751" s="12"/>
      <c r="BU751" s="12"/>
    </row>
    <row r="752" spans="66:73" x14ac:dyDescent="0.3">
      <c r="BN752" s="6"/>
      <c r="BO752" s="6"/>
      <c r="BP752" s="6"/>
      <c r="BQ752" s="6"/>
      <c r="BR752" s="12"/>
      <c r="BS752" s="12"/>
      <c r="BT752" s="12"/>
      <c r="BU752" s="12"/>
    </row>
    <row r="753" spans="66:73" x14ac:dyDescent="0.3">
      <c r="BN753" s="6"/>
      <c r="BO753" s="6"/>
      <c r="BP753" s="6"/>
      <c r="BQ753" s="6"/>
      <c r="BR753" s="12"/>
      <c r="BS753" s="12"/>
      <c r="BT753" s="12"/>
      <c r="BU753" s="12"/>
    </row>
    <row r="754" spans="66:73" x14ac:dyDescent="0.3">
      <c r="BN754" s="6"/>
      <c r="BO754" s="6"/>
      <c r="BP754" s="6"/>
      <c r="BQ754" s="6"/>
      <c r="BR754" s="12"/>
      <c r="BS754" s="12"/>
      <c r="BT754" s="12"/>
      <c r="BU754" s="12"/>
    </row>
    <row r="755" spans="66:73" x14ac:dyDescent="0.3">
      <c r="BN755" s="6"/>
      <c r="BO755" s="6"/>
      <c r="BP755" s="6"/>
      <c r="BQ755" s="6"/>
      <c r="BR755" s="12"/>
      <c r="BS755" s="12"/>
      <c r="BT755" s="12"/>
      <c r="BU755" s="12"/>
    </row>
    <row r="756" spans="66:73" x14ac:dyDescent="0.3">
      <c r="BN756" s="6"/>
      <c r="BO756" s="6"/>
      <c r="BP756" s="6"/>
      <c r="BQ756" s="6"/>
      <c r="BR756" s="12"/>
      <c r="BS756" s="12"/>
      <c r="BT756" s="12"/>
      <c r="BU756" s="12"/>
    </row>
    <row r="757" spans="66:73" x14ac:dyDescent="0.3">
      <c r="BN757" s="6"/>
      <c r="BO757" s="6"/>
      <c r="BP757" s="6"/>
      <c r="BQ757" s="6"/>
      <c r="BR757" s="12"/>
      <c r="BS757" s="12"/>
      <c r="BT757" s="12"/>
      <c r="BU757" s="12"/>
    </row>
    <row r="758" spans="66:73" x14ac:dyDescent="0.3">
      <c r="BN758" s="6"/>
      <c r="BO758" s="6"/>
      <c r="BP758" s="6"/>
      <c r="BQ758" s="6"/>
      <c r="BR758" s="12"/>
      <c r="BS758" s="12"/>
      <c r="BT758" s="12"/>
      <c r="BU758" s="12"/>
    </row>
    <row r="759" spans="66:73" x14ac:dyDescent="0.3">
      <c r="BN759" s="6"/>
      <c r="BO759" s="6"/>
      <c r="BP759" s="6"/>
      <c r="BQ759" s="6"/>
      <c r="BR759" s="12"/>
      <c r="BS759" s="12"/>
      <c r="BT759" s="12"/>
      <c r="BU759" s="12"/>
    </row>
    <row r="760" spans="66:73" x14ac:dyDescent="0.3">
      <c r="BN760" s="6"/>
      <c r="BO760" s="6"/>
      <c r="BP760" s="6"/>
      <c r="BQ760" s="6"/>
      <c r="BR760" s="12"/>
      <c r="BS760" s="12"/>
      <c r="BT760" s="12"/>
      <c r="BU760" s="12"/>
    </row>
    <row r="761" spans="66:73" x14ac:dyDescent="0.3">
      <c r="BN761" s="6"/>
      <c r="BO761" s="6"/>
      <c r="BP761" s="6"/>
      <c r="BQ761" s="6"/>
      <c r="BR761" s="12"/>
      <c r="BS761" s="12"/>
      <c r="BT761" s="12"/>
      <c r="BU761" s="12"/>
    </row>
    <row r="762" spans="66:73" x14ac:dyDescent="0.3">
      <c r="BN762" s="6"/>
      <c r="BO762" s="6"/>
      <c r="BP762" s="6"/>
      <c r="BQ762" s="6"/>
      <c r="BR762" s="12"/>
      <c r="BS762" s="12"/>
      <c r="BT762" s="12"/>
      <c r="BU762" s="12"/>
    </row>
    <row r="763" spans="66:73" x14ac:dyDescent="0.3">
      <c r="BN763" s="6"/>
      <c r="BO763" s="6"/>
      <c r="BP763" s="6"/>
      <c r="BQ763" s="6"/>
      <c r="BR763" s="12"/>
      <c r="BS763" s="12"/>
      <c r="BT763" s="12"/>
      <c r="BU763" s="12"/>
    </row>
    <row r="764" spans="66:73" x14ac:dyDescent="0.3">
      <c r="BN764" s="6"/>
      <c r="BO764" s="6"/>
      <c r="BP764" s="6"/>
      <c r="BQ764" s="6"/>
      <c r="BR764" s="12"/>
      <c r="BS764" s="12"/>
      <c r="BT764" s="12"/>
      <c r="BU764" s="12"/>
    </row>
    <row r="765" spans="66:73" x14ac:dyDescent="0.3">
      <c r="BN765" s="6"/>
      <c r="BO765" s="6"/>
      <c r="BP765" s="6"/>
      <c r="BQ765" s="6"/>
      <c r="BR765" s="12"/>
      <c r="BS765" s="12"/>
      <c r="BT765" s="12"/>
      <c r="BU765" s="12"/>
    </row>
    <row r="766" spans="66:73" x14ac:dyDescent="0.3">
      <c r="BN766" s="6"/>
      <c r="BO766" s="6"/>
      <c r="BP766" s="6"/>
      <c r="BQ766" s="6"/>
      <c r="BR766" s="12"/>
      <c r="BS766" s="12"/>
      <c r="BT766" s="12"/>
      <c r="BU766" s="12"/>
    </row>
    <row r="767" spans="66:73" x14ac:dyDescent="0.3">
      <c r="BN767" s="6"/>
      <c r="BO767" s="6"/>
      <c r="BP767" s="6"/>
      <c r="BQ767" s="6"/>
      <c r="BR767" s="12"/>
      <c r="BS767" s="12"/>
      <c r="BT767" s="12"/>
      <c r="BU767" s="12"/>
    </row>
    <row r="768" spans="66:73" x14ac:dyDescent="0.3">
      <c r="BN768" s="6"/>
      <c r="BO768" s="6"/>
      <c r="BP768" s="6"/>
      <c r="BQ768" s="6"/>
      <c r="BR768" s="12"/>
      <c r="BS768" s="12"/>
      <c r="BT768" s="12"/>
      <c r="BU768" s="12"/>
    </row>
    <row r="769" spans="66:73" x14ac:dyDescent="0.3">
      <c r="BN769" s="6"/>
      <c r="BO769" s="6"/>
      <c r="BP769" s="6"/>
      <c r="BQ769" s="6"/>
      <c r="BR769" s="12"/>
      <c r="BS769" s="12"/>
      <c r="BT769" s="12"/>
      <c r="BU769" s="12"/>
    </row>
    <row r="770" spans="66:73" x14ac:dyDescent="0.3">
      <c r="BN770" s="6"/>
      <c r="BO770" s="6"/>
      <c r="BP770" s="6"/>
      <c r="BQ770" s="6"/>
      <c r="BR770" s="12"/>
      <c r="BS770" s="12"/>
      <c r="BT770" s="12"/>
      <c r="BU770" s="12"/>
    </row>
    <row r="771" spans="66:73" x14ac:dyDescent="0.3">
      <c r="BN771" s="6"/>
      <c r="BO771" s="6"/>
      <c r="BP771" s="6"/>
      <c r="BQ771" s="6"/>
      <c r="BR771" s="12"/>
      <c r="BS771" s="12"/>
      <c r="BT771" s="12"/>
      <c r="BU771" s="12"/>
    </row>
    <row r="772" spans="66:73" x14ac:dyDescent="0.3">
      <c r="BN772" s="6"/>
      <c r="BO772" s="6"/>
      <c r="BP772" s="6"/>
      <c r="BQ772" s="6"/>
      <c r="BR772" s="12"/>
      <c r="BS772" s="12"/>
      <c r="BT772" s="12"/>
      <c r="BU772" s="12"/>
    </row>
    <row r="773" spans="66:73" x14ac:dyDescent="0.3">
      <c r="BN773" s="6"/>
      <c r="BO773" s="6"/>
      <c r="BP773" s="6"/>
      <c r="BQ773" s="6"/>
      <c r="BR773" s="12"/>
      <c r="BS773" s="12"/>
      <c r="BT773" s="12"/>
      <c r="BU773" s="12"/>
    </row>
    <row r="774" spans="66:73" x14ac:dyDescent="0.3">
      <c r="BN774" s="6"/>
      <c r="BO774" s="6"/>
      <c r="BP774" s="6"/>
      <c r="BQ774" s="6"/>
      <c r="BR774" s="12"/>
      <c r="BS774" s="12"/>
      <c r="BT774" s="12"/>
      <c r="BU774" s="12"/>
    </row>
    <row r="775" spans="66:73" x14ac:dyDescent="0.3">
      <c r="BN775" s="6"/>
      <c r="BO775" s="6"/>
      <c r="BP775" s="6"/>
      <c r="BQ775" s="6"/>
      <c r="BR775" s="12"/>
      <c r="BS775" s="12"/>
      <c r="BT775" s="12"/>
      <c r="BU775" s="12"/>
    </row>
    <row r="776" spans="66:73" x14ac:dyDescent="0.3">
      <c r="BN776" s="6"/>
      <c r="BO776" s="6"/>
      <c r="BP776" s="6"/>
      <c r="BQ776" s="6"/>
      <c r="BR776" s="12"/>
      <c r="BS776" s="12"/>
      <c r="BT776" s="12"/>
      <c r="BU776" s="12"/>
    </row>
    <row r="777" spans="66:73" x14ac:dyDescent="0.3">
      <c r="BN777" s="6"/>
      <c r="BO777" s="6"/>
      <c r="BP777" s="6"/>
      <c r="BQ777" s="6"/>
      <c r="BR777" s="12"/>
      <c r="BS777" s="12"/>
      <c r="BT777" s="12"/>
      <c r="BU777" s="12"/>
    </row>
    <row r="778" spans="66:73" x14ac:dyDescent="0.3">
      <c r="BN778" s="6"/>
      <c r="BO778" s="6"/>
      <c r="BP778" s="6"/>
      <c r="BQ778" s="6"/>
      <c r="BR778" s="12"/>
      <c r="BS778" s="12"/>
      <c r="BT778" s="12"/>
      <c r="BU778" s="12"/>
    </row>
    <row r="779" spans="66:73" x14ac:dyDescent="0.3">
      <c r="BN779" s="6"/>
      <c r="BO779" s="6"/>
      <c r="BP779" s="6"/>
      <c r="BQ779" s="6"/>
      <c r="BR779" s="12"/>
      <c r="BS779" s="12"/>
      <c r="BT779" s="12"/>
      <c r="BU779" s="12"/>
    </row>
    <row r="780" spans="66:73" x14ac:dyDescent="0.3">
      <c r="BN780" s="6"/>
      <c r="BO780" s="6"/>
      <c r="BP780" s="6"/>
      <c r="BQ780" s="6"/>
      <c r="BR780" s="12"/>
      <c r="BS780" s="12"/>
      <c r="BT780" s="12"/>
      <c r="BU780" s="12"/>
    </row>
    <row r="781" spans="66:73" x14ac:dyDescent="0.3">
      <c r="BN781" s="6"/>
      <c r="BO781" s="6"/>
      <c r="BP781" s="6"/>
      <c r="BQ781" s="6"/>
      <c r="BR781" s="12"/>
      <c r="BS781" s="12"/>
      <c r="BT781" s="12"/>
      <c r="BU781" s="12"/>
    </row>
    <row r="782" spans="66:73" x14ac:dyDescent="0.3">
      <c r="BN782" s="6"/>
      <c r="BO782" s="6"/>
      <c r="BP782" s="6"/>
      <c r="BQ782" s="6"/>
      <c r="BR782" s="12"/>
      <c r="BS782" s="12"/>
      <c r="BT782" s="12"/>
      <c r="BU782" s="12"/>
    </row>
    <row r="783" spans="66:73" x14ac:dyDescent="0.3">
      <c r="BN783" s="6"/>
      <c r="BO783" s="6"/>
      <c r="BP783" s="6"/>
      <c r="BQ783" s="6"/>
      <c r="BR783" s="12"/>
      <c r="BS783" s="12"/>
      <c r="BT783" s="12"/>
      <c r="BU783" s="12"/>
    </row>
    <row r="784" spans="66:73" x14ac:dyDescent="0.3">
      <c r="BN784" s="6"/>
      <c r="BO784" s="6"/>
      <c r="BP784" s="6"/>
      <c r="BQ784" s="6"/>
      <c r="BR784" s="12"/>
      <c r="BS784" s="12"/>
      <c r="BT784" s="12"/>
      <c r="BU784" s="12"/>
    </row>
    <row r="785" spans="66:73" x14ac:dyDescent="0.3">
      <c r="BN785" s="6"/>
      <c r="BO785" s="6"/>
      <c r="BP785" s="6"/>
      <c r="BQ785" s="6"/>
      <c r="BR785" s="12"/>
      <c r="BS785" s="12"/>
      <c r="BT785" s="12"/>
      <c r="BU785" s="12"/>
    </row>
    <row r="786" spans="66:73" x14ac:dyDescent="0.3">
      <c r="BN786" s="6"/>
      <c r="BO786" s="6"/>
      <c r="BP786" s="6"/>
      <c r="BQ786" s="6"/>
      <c r="BR786" s="12"/>
      <c r="BS786" s="12"/>
      <c r="BT786" s="12"/>
      <c r="BU786" s="12"/>
    </row>
    <row r="787" spans="66:73" x14ac:dyDescent="0.3">
      <c r="BN787" s="6"/>
      <c r="BO787" s="6"/>
      <c r="BP787" s="6"/>
      <c r="BQ787" s="6"/>
      <c r="BR787" s="12"/>
      <c r="BS787" s="12"/>
      <c r="BT787" s="12"/>
      <c r="BU787" s="12"/>
    </row>
    <row r="788" spans="66:73" x14ac:dyDescent="0.3">
      <c r="BN788" s="6"/>
      <c r="BO788" s="6"/>
      <c r="BP788" s="6"/>
      <c r="BQ788" s="6"/>
      <c r="BR788" s="12"/>
      <c r="BS788" s="12"/>
      <c r="BT788" s="12"/>
      <c r="BU788" s="12"/>
    </row>
    <row r="789" spans="66:73" x14ac:dyDescent="0.3">
      <c r="BN789" s="6"/>
      <c r="BO789" s="6"/>
      <c r="BP789" s="6"/>
      <c r="BQ789" s="6"/>
      <c r="BR789" s="12"/>
      <c r="BS789" s="12"/>
      <c r="BT789" s="12"/>
      <c r="BU789" s="12"/>
    </row>
    <row r="790" spans="66:73" x14ac:dyDescent="0.3">
      <c r="BN790" s="6"/>
      <c r="BO790" s="6"/>
      <c r="BP790" s="6"/>
      <c r="BQ790" s="6"/>
      <c r="BR790" s="12"/>
      <c r="BS790" s="12"/>
      <c r="BT790" s="12"/>
      <c r="BU790" s="12"/>
    </row>
    <row r="791" spans="66:73" x14ac:dyDescent="0.3">
      <c r="BN791" s="6"/>
      <c r="BO791" s="6"/>
      <c r="BP791" s="6"/>
      <c r="BQ791" s="6"/>
      <c r="BR791" s="12"/>
      <c r="BS791" s="12"/>
      <c r="BT791" s="12"/>
      <c r="BU791" s="12"/>
    </row>
    <row r="792" spans="66:73" x14ac:dyDescent="0.3">
      <c r="BN792" s="6"/>
      <c r="BO792" s="6"/>
      <c r="BP792" s="6"/>
      <c r="BQ792" s="6"/>
      <c r="BR792" s="12"/>
      <c r="BS792" s="12"/>
      <c r="BT792" s="12"/>
      <c r="BU792" s="12"/>
    </row>
    <row r="793" spans="66:73" x14ac:dyDescent="0.3">
      <c r="BN793" s="6"/>
      <c r="BO793" s="6"/>
      <c r="BP793" s="6"/>
      <c r="BQ793" s="6"/>
      <c r="BR793" s="12"/>
      <c r="BS793" s="12"/>
      <c r="BT793" s="12"/>
      <c r="BU793" s="12"/>
    </row>
    <row r="794" spans="66:73" x14ac:dyDescent="0.3">
      <c r="BN794" s="6"/>
      <c r="BO794" s="6"/>
      <c r="BP794" s="6"/>
      <c r="BQ794" s="6"/>
      <c r="BR794" s="12"/>
      <c r="BS794" s="12"/>
      <c r="BT794" s="12"/>
      <c r="BU794" s="12"/>
    </row>
    <row r="795" spans="66:73" x14ac:dyDescent="0.3">
      <c r="BN795" s="6"/>
      <c r="BO795" s="6"/>
      <c r="BP795" s="6"/>
      <c r="BQ795" s="6"/>
      <c r="BR795" s="12"/>
      <c r="BS795" s="12"/>
      <c r="BT795" s="12"/>
      <c r="BU795" s="12"/>
    </row>
    <row r="796" spans="66:73" x14ac:dyDescent="0.3">
      <c r="BN796" s="6"/>
      <c r="BO796" s="6"/>
      <c r="BP796" s="6"/>
      <c r="BQ796" s="6"/>
      <c r="BR796" s="12"/>
      <c r="BS796" s="12"/>
      <c r="BT796" s="12"/>
      <c r="BU796" s="12"/>
    </row>
    <row r="797" spans="66:73" x14ac:dyDescent="0.3">
      <c r="BN797" s="6"/>
      <c r="BO797" s="6"/>
      <c r="BP797" s="6"/>
      <c r="BQ797" s="6"/>
      <c r="BR797" s="12"/>
      <c r="BS797" s="12"/>
      <c r="BT797" s="12"/>
      <c r="BU797" s="12"/>
    </row>
    <row r="798" spans="66:73" x14ac:dyDescent="0.3">
      <c r="BN798" s="6"/>
      <c r="BO798" s="6"/>
      <c r="BP798" s="6"/>
      <c r="BQ798" s="6"/>
      <c r="BR798" s="12"/>
      <c r="BS798" s="12"/>
      <c r="BT798" s="12"/>
      <c r="BU798" s="12"/>
    </row>
    <row r="799" spans="66:73" x14ac:dyDescent="0.3">
      <c r="BN799" s="6"/>
      <c r="BO799" s="6"/>
      <c r="BP799" s="6"/>
      <c r="BQ799" s="6"/>
      <c r="BR799" s="12"/>
      <c r="BS799" s="12"/>
      <c r="BT799" s="12"/>
      <c r="BU799" s="12"/>
    </row>
    <row r="800" spans="66:73" x14ac:dyDescent="0.3">
      <c r="BN800" s="6"/>
      <c r="BO800" s="6"/>
      <c r="BP800" s="6"/>
      <c r="BQ800" s="6"/>
      <c r="BR800" s="12"/>
      <c r="BS800" s="12"/>
      <c r="BT800" s="12"/>
      <c r="BU800" s="12"/>
    </row>
    <row r="801" spans="66:73" x14ac:dyDescent="0.3">
      <c r="BN801" s="6"/>
      <c r="BO801" s="6"/>
      <c r="BP801" s="6"/>
      <c r="BQ801" s="6"/>
      <c r="BR801" s="12"/>
      <c r="BS801" s="12"/>
      <c r="BT801" s="12"/>
      <c r="BU801" s="12"/>
    </row>
    <row r="802" spans="66:73" x14ac:dyDescent="0.3">
      <c r="BN802" s="6"/>
      <c r="BO802" s="6"/>
      <c r="BP802" s="6"/>
      <c r="BQ802" s="6"/>
      <c r="BR802" s="12"/>
      <c r="BS802" s="12"/>
      <c r="BT802" s="12"/>
      <c r="BU802" s="12"/>
    </row>
    <row r="803" spans="66:73" x14ac:dyDescent="0.3">
      <c r="BN803" s="6"/>
      <c r="BO803" s="6"/>
      <c r="BP803" s="6"/>
      <c r="BQ803" s="6"/>
      <c r="BR803" s="12"/>
      <c r="BS803" s="12"/>
      <c r="BT803" s="12"/>
      <c r="BU803" s="12"/>
    </row>
    <row r="804" spans="66:73" x14ac:dyDescent="0.3">
      <c r="BN804" s="6"/>
      <c r="BO804" s="6"/>
      <c r="BP804" s="6"/>
      <c r="BQ804" s="6"/>
      <c r="BR804" s="12"/>
      <c r="BS804" s="12"/>
      <c r="BT804" s="12"/>
      <c r="BU804" s="12"/>
    </row>
    <row r="805" spans="66:73" x14ac:dyDescent="0.3">
      <c r="BN805" s="6"/>
      <c r="BO805" s="6"/>
      <c r="BP805" s="6"/>
      <c r="BQ805" s="6"/>
      <c r="BR805" s="12"/>
      <c r="BS805" s="12"/>
      <c r="BT805" s="12"/>
      <c r="BU805" s="12"/>
    </row>
    <row r="806" spans="66:73" x14ac:dyDescent="0.3">
      <c r="BN806" s="6"/>
      <c r="BO806" s="6"/>
      <c r="BP806" s="6"/>
      <c r="BQ806" s="6"/>
      <c r="BR806" s="12"/>
      <c r="BS806" s="12"/>
      <c r="BT806" s="12"/>
      <c r="BU806" s="12"/>
    </row>
    <row r="807" spans="66:73" x14ac:dyDescent="0.3">
      <c r="BN807" s="6"/>
      <c r="BO807" s="6"/>
      <c r="BP807" s="6"/>
      <c r="BQ807" s="6"/>
      <c r="BR807" s="12"/>
      <c r="BS807" s="12"/>
      <c r="BT807" s="12"/>
      <c r="BU807" s="12"/>
    </row>
    <row r="808" spans="66:73" x14ac:dyDescent="0.3">
      <c r="BN808" s="6"/>
      <c r="BO808" s="6"/>
      <c r="BP808" s="6"/>
      <c r="BQ808" s="6"/>
      <c r="BR808" s="12"/>
      <c r="BS808" s="12"/>
      <c r="BT808" s="12"/>
      <c r="BU808" s="12"/>
    </row>
    <row r="809" spans="66:73" x14ac:dyDescent="0.3">
      <c r="BN809" s="6"/>
      <c r="BO809" s="6"/>
      <c r="BP809" s="6"/>
      <c r="BQ809" s="6"/>
      <c r="BR809" s="12"/>
      <c r="BS809" s="12"/>
      <c r="BT809" s="12"/>
      <c r="BU809" s="12"/>
    </row>
    <row r="810" spans="66:73" x14ac:dyDescent="0.3">
      <c r="BN810" s="6"/>
      <c r="BO810" s="6"/>
      <c r="BP810" s="6"/>
      <c r="BQ810" s="6"/>
      <c r="BR810" s="12"/>
      <c r="BS810" s="12"/>
      <c r="BT810" s="12"/>
      <c r="BU810" s="12"/>
    </row>
    <row r="811" spans="66:73" x14ac:dyDescent="0.3">
      <c r="BN811" s="6"/>
      <c r="BO811" s="6"/>
      <c r="BP811" s="6"/>
      <c r="BQ811" s="6"/>
      <c r="BR811" s="12"/>
      <c r="BS811" s="12"/>
      <c r="BT811" s="12"/>
      <c r="BU811" s="12"/>
    </row>
    <row r="812" spans="66:73" x14ac:dyDescent="0.3">
      <c r="BN812" s="6"/>
      <c r="BO812" s="6"/>
      <c r="BP812" s="6"/>
      <c r="BQ812" s="6"/>
      <c r="BR812" s="12"/>
      <c r="BS812" s="12"/>
      <c r="BT812" s="12"/>
      <c r="BU812" s="12"/>
    </row>
    <row r="813" spans="66:73" x14ac:dyDescent="0.3">
      <c r="BN813" s="6"/>
      <c r="BO813" s="6"/>
      <c r="BP813" s="6"/>
      <c r="BQ813" s="6"/>
      <c r="BR813" s="12"/>
      <c r="BS813" s="12"/>
      <c r="BT813" s="12"/>
      <c r="BU813" s="12"/>
    </row>
    <row r="814" spans="66:73" x14ac:dyDescent="0.3">
      <c r="BN814" s="6"/>
      <c r="BO814" s="6"/>
      <c r="BP814" s="6"/>
      <c r="BQ814" s="6"/>
      <c r="BR814" s="12"/>
      <c r="BS814" s="12"/>
      <c r="BT814" s="12"/>
      <c r="BU814" s="12"/>
    </row>
    <row r="815" spans="66:73" x14ac:dyDescent="0.3">
      <c r="BN815" s="6"/>
      <c r="BO815" s="6"/>
      <c r="BP815" s="6"/>
      <c r="BQ815" s="6"/>
      <c r="BR815" s="12"/>
      <c r="BS815" s="12"/>
      <c r="BT815" s="12"/>
      <c r="BU815" s="12"/>
    </row>
    <row r="816" spans="66:73" x14ac:dyDescent="0.3">
      <c r="BN816" s="6"/>
      <c r="BO816" s="6"/>
      <c r="BP816" s="6"/>
      <c r="BQ816" s="6"/>
      <c r="BR816" s="12"/>
      <c r="BS816" s="12"/>
      <c r="BT816" s="12"/>
      <c r="BU816" s="12"/>
    </row>
    <row r="817" spans="66:73" x14ac:dyDescent="0.3">
      <c r="BN817" s="6"/>
      <c r="BO817" s="6"/>
      <c r="BP817" s="6"/>
      <c r="BQ817" s="6"/>
      <c r="BR817" s="12"/>
      <c r="BS817" s="12"/>
      <c r="BT817" s="12"/>
      <c r="BU817" s="12"/>
    </row>
    <row r="818" spans="66:73" x14ac:dyDescent="0.3">
      <c r="BN818" s="6"/>
      <c r="BO818" s="6"/>
      <c r="BP818" s="6"/>
      <c r="BQ818" s="6"/>
      <c r="BR818" s="12"/>
      <c r="BS818" s="12"/>
      <c r="BT818" s="12"/>
      <c r="BU818" s="12"/>
    </row>
    <row r="819" spans="66:73" x14ac:dyDescent="0.3">
      <c r="BN819" s="6"/>
      <c r="BO819" s="6"/>
      <c r="BP819" s="6"/>
      <c r="BQ819" s="6"/>
      <c r="BR819" s="12"/>
      <c r="BS819" s="12"/>
      <c r="BT819" s="12"/>
      <c r="BU819" s="12"/>
    </row>
    <row r="820" spans="66:73" x14ac:dyDescent="0.3">
      <c r="BN820" s="6"/>
      <c r="BO820" s="6"/>
      <c r="BP820" s="6"/>
      <c r="BQ820" s="6"/>
      <c r="BR820" s="12"/>
      <c r="BS820" s="12"/>
      <c r="BT820" s="12"/>
      <c r="BU820" s="12"/>
    </row>
    <row r="821" spans="66:73" x14ac:dyDescent="0.3">
      <c r="BN821" s="6"/>
      <c r="BO821" s="6"/>
      <c r="BP821" s="6"/>
      <c r="BQ821" s="6"/>
      <c r="BR821" s="12"/>
      <c r="BS821" s="12"/>
      <c r="BT821" s="12"/>
      <c r="BU821" s="12"/>
    </row>
    <row r="822" spans="66:73" x14ac:dyDescent="0.3">
      <c r="BN822" s="6"/>
      <c r="BO822" s="6"/>
      <c r="BP822" s="6"/>
      <c r="BQ822" s="6"/>
      <c r="BR822" s="12"/>
      <c r="BS822" s="12"/>
      <c r="BT822" s="12"/>
      <c r="BU822" s="12"/>
    </row>
    <row r="823" spans="66:73" x14ac:dyDescent="0.3">
      <c r="BN823" s="6"/>
      <c r="BO823" s="6"/>
      <c r="BP823" s="6"/>
      <c r="BQ823" s="6"/>
      <c r="BR823" s="12"/>
      <c r="BS823" s="12"/>
      <c r="BT823" s="12"/>
      <c r="BU823" s="12"/>
    </row>
    <row r="824" spans="66:73" x14ac:dyDescent="0.3">
      <c r="BN824" s="6"/>
      <c r="BO824" s="6"/>
      <c r="BP824" s="6"/>
      <c r="BQ824" s="6"/>
      <c r="BR824" s="12"/>
      <c r="BS824" s="12"/>
      <c r="BT824" s="12"/>
      <c r="BU824" s="12"/>
    </row>
    <row r="825" spans="66:73" x14ac:dyDescent="0.3">
      <c r="BN825" s="6"/>
      <c r="BO825" s="6"/>
      <c r="BP825" s="6"/>
      <c r="BQ825" s="6"/>
      <c r="BR825" s="12"/>
      <c r="BS825" s="12"/>
      <c r="BT825" s="12"/>
      <c r="BU825" s="12"/>
    </row>
    <row r="826" spans="66:73" x14ac:dyDescent="0.3">
      <c r="BN826" s="6"/>
      <c r="BO826" s="6"/>
      <c r="BP826" s="6"/>
      <c r="BQ826" s="6"/>
      <c r="BR826" s="12"/>
      <c r="BS826" s="12"/>
      <c r="BT826" s="12"/>
      <c r="BU826" s="12"/>
    </row>
    <row r="827" spans="66:73" x14ac:dyDescent="0.3">
      <c r="BN827" s="6"/>
      <c r="BO827" s="6"/>
      <c r="BP827" s="6"/>
      <c r="BQ827" s="6"/>
      <c r="BR827" s="12"/>
      <c r="BS827" s="12"/>
      <c r="BT827" s="12"/>
      <c r="BU827" s="12"/>
    </row>
    <row r="828" spans="66:73" x14ac:dyDescent="0.3">
      <c r="BN828" s="6"/>
      <c r="BO828" s="6"/>
      <c r="BP828" s="6"/>
      <c r="BQ828" s="6"/>
      <c r="BR828" s="12"/>
      <c r="BS828" s="12"/>
      <c r="BT828" s="12"/>
      <c r="BU828" s="12"/>
    </row>
    <row r="829" spans="66:73" x14ac:dyDescent="0.3">
      <c r="BN829" s="6"/>
      <c r="BO829" s="6"/>
      <c r="BP829" s="6"/>
      <c r="BQ829" s="6"/>
      <c r="BR829" s="12"/>
      <c r="BS829" s="12"/>
      <c r="BT829" s="12"/>
      <c r="BU829" s="12"/>
    </row>
    <row r="830" spans="66:73" x14ac:dyDescent="0.3">
      <c r="BN830" s="6"/>
      <c r="BO830" s="6"/>
      <c r="BP830" s="6"/>
      <c r="BQ830" s="6"/>
      <c r="BR830" s="12"/>
      <c r="BS830" s="12"/>
      <c r="BT830" s="12"/>
      <c r="BU830" s="12"/>
    </row>
    <row r="831" spans="66:73" x14ac:dyDescent="0.3">
      <c r="BN831" s="6"/>
      <c r="BO831" s="6"/>
      <c r="BP831" s="6"/>
      <c r="BQ831" s="6"/>
      <c r="BR831" s="12"/>
      <c r="BS831" s="12"/>
      <c r="BT831" s="12"/>
      <c r="BU831" s="12"/>
    </row>
    <row r="832" spans="66:73" x14ac:dyDescent="0.3">
      <c r="BN832" s="6"/>
      <c r="BO832" s="6"/>
      <c r="BP832" s="6"/>
      <c r="BQ832" s="6"/>
      <c r="BR832" s="12"/>
      <c r="BS832" s="12"/>
      <c r="BT832" s="12"/>
      <c r="BU832" s="12"/>
    </row>
    <row r="833" spans="66:73" x14ac:dyDescent="0.3">
      <c r="BN833" s="6"/>
      <c r="BO833" s="6"/>
      <c r="BP833" s="6"/>
      <c r="BQ833" s="6"/>
      <c r="BR833" s="12"/>
      <c r="BS833" s="12"/>
      <c r="BT833" s="12"/>
      <c r="BU833" s="12"/>
    </row>
    <row r="834" spans="66:73" x14ac:dyDescent="0.3">
      <c r="BN834" s="6"/>
      <c r="BO834" s="6"/>
      <c r="BP834" s="6"/>
      <c r="BQ834" s="6"/>
      <c r="BR834" s="12"/>
      <c r="BS834" s="12"/>
      <c r="BT834" s="12"/>
      <c r="BU834" s="12"/>
    </row>
    <row r="835" spans="66:73" x14ac:dyDescent="0.3">
      <c r="BN835" s="6"/>
      <c r="BO835" s="6"/>
      <c r="BP835" s="6"/>
      <c r="BQ835" s="6"/>
      <c r="BR835" s="12"/>
      <c r="BS835" s="12"/>
      <c r="BT835" s="12"/>
      <c r="BU835" s="12"/>
    </row>
    <row r="836" spans="66:73" x14ac:dyDescent="0.3">
      <c r="BN836" s="6"/>
      <c r="BO836" s="6"/>
      <c r="BP836" s="6"/>
      <c r="BQ836" s="6"/>
      <c r="BR836" s="12"/>
      <c r="BS836" s="12"/>
      <c r="BT836" s="12"/>
      <c r="BU836" s="12"/>
    </row>
    <row r="837" spans="66:73" x14ac:dyDescent="0.3">
      <c r="BN837" s="6"/>
      <c r="BO837" s="6"/>
      <c r="BP837" s="6"/>
      <c r="BQ837" s="6"/>
      <c r="BR837" s="12"/>
      <c r="BS837" s="12"/>
      <c r="BT837" s="12"/>
      <c r="BU837" s="12"/>
    </row>
    <row r="838" spans="66:73" x14ac:dyDescent="0.3">
      <c r="BN838" s="6"/>
      <c r="BO838" s="6"/>
      <c r="BP838" s="6"/>
      <c r="BQ838" s="6"/>
      <c r="BR838" s="12"/>
      <c r="BS838" s="12"/>
      <c r="BT838" s="12"/>
      <c r="BU838" s="12"/>
    </row>
    <row r="839" spans="66:73" x14ac:dyDescent="0.3">
      <c r="BN839" s="6"/>
      <c r="BO839" s="6"/>
      <c r="BP839" s="6"/>
      <c r="BQ839" s="6"/>
      <c r="BR839" s="12"/>
      <c r="BS839" s="12"/>
      <c r="BT839" s="12"/>
      <c r="BU839" s="12"/>
    </row>
    <row r="840" spans="66:73" x14ac:dyDescent="0.3">
      <c r="BN840" s="6"/>
      <c r="BO840" s="6"/>
      <c r="BP840" s="6"/>
      <c r="BQ840" s="6"/>
      <c r="BR840" s="12"/>
      <c r="BS840" s="12"/>
      <c r="BT840" s="12"/>
      <c r="BU840" s="12"/>
    </row>
    <row r="841" spans="66:73" x14ac:dyDescent="0.3">
      <c r="BN841" s="6"/>
      <c r="BO841" s="6"/>
      <c r="BP841" s="6"/>
      <c r="BQ841" s="6"/>
      <c r="BR841" s="12"/>
      <c r="BS841" s="12"/>
      <c r="BT841" s="12"/>
      <c r="BU841" s="12"/>
    </row>
    <row r="842" spans="66:73" x14ac:dyDescent="0.3">
      <c r="BN842" s="6"/>
      <c r="BO842" s="6"/>
      <c r="BP842" s="6"/>
      <c r="BQ842" s="6"/>
      <c r="BR842" s="12"/>
      <c r="BS842" s="12"/>
      <c r="BT842" s="12"/>
      <c r="BU842" s="12"/>
    </row>
    <row r="843" spans="66:73" x14ac:dyDescent="0.3">
      <c r="BN843" s="6"/>
      <c r="BO843" s="6"/>
      <c r="BP843" s="6"/>
      <c r="BQ843" s="6"/>
      <c r="BR843" s="12"/>
      <c r="BS843" s="12"/>
      <c r="BT843" s="12"/>
      <c r="BU843" s="12"/>
    </row>
    <row r="844" spans="66:73" x14ac:dyDescent="0.3">
      <c r="BN844" s="6"/>
      <c r="BO844" s="6"/>
      <c r="BP844" s="6"/>
      <c r="BQ844" s="6"/>
      <c r="BR844" s="12"/>
      <c r="BS844" s="12"/>
      <c r="BT844" s="12"/>
      <c r="BU844" s="12"/>
    </row>
    <row r="845" spans="66:73" x14ac:dyDescent="0.3">
      <c r="BN845" s="6"/>
      <c r="BO845" s="6"/>
      <c r="BP845" s="6"/>
      <c r="BQ845" s="6"/>
      <c r="BR845" s="12"/>
      <c r="BS845" s="12"/>
      <c r="BT845" s="12"/>
      <c r="BU845" s="12"/>
    </row>
    <row r="846" spans="66:73" x14ac:dyDescent="0.3">
      <c r="BN846" s="6"/>
      <c r="BO846" s="6"/>
      <c r="BP846" s="6"/>
      <c r="BQ846" s="6"/>
      <c r="BR846" s="12"/>
      <c r="BS846" s="12"/>
      <c r="BT846" s="12"/>
      <c r="BU846" s="12"/>
    </row>
    <row r="847" spans="66:73" x14ac:dyDescent="0.3">
      <c r="BN847" s="6"/>
      <c r="BO847" s="6"/>
      <c r="BP847" s="6"/>
      <c r="BQ847" s="6"/>
      <c r="BR847" s="12"/>
      <c r="BS847" s="12"/>
      <c r="BT847" s="12"/>
      <c r="BU847" s="12"/>
    </row>
    <row r="848" spans="66:73" x14ac:dyDescent="0.3">
      <c r="BN848" s="6"/>
      <c r="BO848" s="6"/>
      <c r="BP848" s="6"/>
      <c r="BQ848" s="6"/>
      <c r="BR848" s="12"/>
      <c r="BS848" s="12"/>
      <c r="BT848" s="12"/>
      <c r="BU848" s="12"/>
    </row>
    <row r="849" spans="66:73" x14ac:dyDescent="0.3">
      <c r="BN849" s="6"/>
      <c r="BO849" s="6"/>
      <c r="BP849" s="6"/>
      <c r="BQ849" s="6"/>
      <c r="BR849" s="12"/>
      <c r="BS849" s="12"/>
      <c r="BT849" s="12"/>
      <c r="BU849" s="12"/>
    </row>
    <row r="850" spans="66:73" x14ac:dyDescent="0.3">
      <c r="BN850" s="6"/>
      <c r="BO850" s="6"/>
      <c r="BP850" s="6"/>
      <c r="BQ850" s="6"/>
      <c r="BR850" s="12"/>
      <c r="BS850" s="12"/>
      <c r="BT850" s="12"/>
      <c r="BU850" s="12"/>
    </row>
    <row r="851" spans="66:73" x14ac:dyDescent="0.3">
      <c r="BN851" s="6"/>
      <c r="BO851" s="6"/>
      <c r="BP851" s="6"/>
      <c r="BQ851" s="6"/>
      <c r="BR851" s="12"/>
      <c r="BS851" s="12"/>
      <c r="BT851" s="12"/>
      <c r="BU851" s="12"/>
    </row>
    <row r="852" spans="66:73" x14ac:dyDescent="0.3">
      <c r="BN852" s="6"/>
      <c r="BO852" s="6"/>
      <c r="BP852" s="6"/>
      <c r="BQ852" s="6"/>
      <c r="BR852" s="12"/>
      <c r="BS852" s="12"/>
      <c r="BT852" s="12"/>
      <c r="BU852" s="12"/>
    </row>
    <row r="853" spans="66:73" x14ac:dyDescent="0.3">
      <c r="BN853" s="6"/>
      <c r="BO853" s="6"/>
      <c r="BP853" s="6"/>
      <c r="BQ853" s="6"/>
      <c r="BR853" s="12"/>
      <c r="BS853" s="12"/>
      <c r="BT853" s="12"/>
      <c r="BU853" s="12"/>
    </row>
    <row r="854" spans="66:73" x14ac:dyDescent="0.3">
      <c r="BN854" s="6"/>
      <c r="BO854" s="6"/>
      <c r="BP854" s="6"/>
      <c r="BQ854" s="6"/>
      <c r="BR854" s="12"/>
      <c r="BS854" s="12"/>
      <c r="BT854" s="12"/>
      <c r="BU854" s="12"/>
    </row>
    <row r="855" spans="66:73" x14ac:dyDescent="0.3">
      <c r="BN855" s="6"/>
      <c r="BO855" s="6"/>
      <c r="BP855" s="6"/>
      <c r="BQ855" s="6"/>
      <c r="BR855" s="12"/>
      <c r="BS855" s="12"/>
      <c r="BT855" s="12"/>
      <c r="BU855" s="12"/>
    </row>
    <row r="856" spans="66:73" x14ac:dyDescent="0.3">
      <c r="BN856" s="6"/>
      <c r="BO856" s="6"/>
      <c r="BP856" s="6"/>
      <c r="BQ856" s="6"/>
      <c r="BR856" s="12"/>
      <c r="BS856" s="12"/>
      <c r="BT856" s="12"/>
      <c r="BU856" s="12"/>
    </row>
    <row r="857" spans="66:73" x14ac:dyDescent="0.3">
      <c r="BN857" s="6"/>
      <c r="BO857" s="6"/>
      <c r="BP857" s="6"/>
      <c r="BQ857" s="6"/>
      <c r="BR857" s="12"/>
      <c r="BS857" s="12"/>
      <c r="BT857" s="12"/>
      <c r="BU857" s="12"/>
    </row>
    <row r="858" spans="66:73" x14ac:dyDescent="0.3">
      <c r="BN858" s="6"/>
      <c r="BO858" s="6"/>
      <c r="BP858" s="6"/>
      <c r="BQ858" s="6"/>
      <c r="BR858" s="12"/>
      <c r="BS858" s="12"/>
      <c r="BT858" s="12"/>
      <c r="BU858" s="12"/>
    </row>
    <row r="859" spans="66:73" x14ac:dyDescent="0.3">
      <c r="BN859" s="6"/>
      <c r="BO859" s="6"/>
      <c r="BP859" s="6"/>
      <c r="BQ859" s="6"/>
      <c r="BR859" s="12"/>
      <c r="BS859" s="12"/>
      <c r="BT859" s="12"/>
      <c r="BU859" s="12"/>
    </row>
    <row r="860" spans="66:73" x14ac:dyDescent="0.3">
      <c r="BN860" s="6"/>
      <c r="BO860" s="6"/>
      <c r="BP860" s="6"/>
      <c r="BQ860" s="6"/>
      <c r="BR860" s="12"/>
      <c r="BS860" s="12"/>
      <c r="BT860" s="12"/>
      <c r="BU860" s="12"/>
    </row>
    <row r="861" spans="66:73" x14ac:dyDescent="0.3">
      <c r="BN861" s="6"/>
      <c r="BO861" s="6"/>
      <c r="BP861" s="6"/>
      <c r="BQ861" s="6"/>
      <c r="BR861" s="12"/>
      <c r="BS861" s="12"/>
      <c r="BT861" s="12"/>
      <c r="BU861" s="12"/>
    </row>
    <row r="862" spans="66:73" x14ac:dyDescent="0.3">
      <c r="BN862" s="6"/>
      <c r="BO862" s="6"/>
      <c r="BP862" s="6"/>
      <c r="BQ862" s="6"/>
      <c r="BR862" s="12"/>
      <c r="BS862" s="12"/>
      <c r="BT862" s="12"/>
      <c r="BU862" s="12"/>
    </row>
    <row r="863" spans="66:73" x14ac:dyDescent="0.3">
      <c r="BN863" s="6"/>
      <c r="BO863" s="6"/>
      <c r="BP863" s="6"/>
      <c r="BQ863" s="6"/>
      <c r="BR863" s="12"/>
      <c r="BS863" s="12"/>
      <c r="BT863" s="12"/>
      <c r="BU863" s="12"/>
    </row>
    <row r="864" spans="66:73" x14ac:dyDescent="0.3">
      <c r="BN864" s="6"/>
      <c r="BO864" s="6"/>
      <c r="BP864" s="6"/>
      <c r="BQ864" s="6"/>
      <c r="BR864" s="12"/>
      <c r="BS864" s="12"/>
      <c r="BT864" s="12"/>
      <c r="BU864" s="12"/>
    </row>
    <row r="865" spans="66:73" x14ac:dyDescent="0.3">
      <c r="BN865" s="6"/>
      <c r="BO865" s="6"/>
      <c r="BP865" s="6"/>
      <c r="BQ865" s="6"/>
      <c r="BR865" s="12"/>
      <c r="BS865" s="12"/>
      <c r="BT865" s="12"/>
      <c r="BU865" s="12"/>
    </row>
    <row r="866" spans="66:73" x14ac:dyDescent="0.3">
      <c r="BN866" s="6"/>
      <c r="BO866" s="6"/>
      <c r="BP866" s="6"/>
      <c r="BQ866" s="6"/>
      <c r="BR866" s="12"/>
      <c r="BS866" s="12"/>
      <c r="BT866" s="12"/>
      <c r="BU866" s="12"/>
    </row>
    <row r="867" spans="66:73" x14ac:dyDescent="0.3">
      <c r="BN867" s="6"/>
      <c r="BO867" s="6"/>
      <c r="BP867" s="6"/>
      <c r="BQ867" s="6"/>
      <c r="BR867" s="12"/>
      <c r="BS867" s="12"/>
      <c r="BT867" s="12"/>
      <c r="BU867" s="12"/>
    </row>
    <row r="868" spans="66:73" x14ac:dyDescent="0.3">
      <c r="BN868" s="6"/>
      <c r="BO868" s="6"/>
      <c r="BP868" s="6"/>
      <c r="BQ868" s="6"/>
      <c r="BR868" s="12"/>
      <c r="BS868" s="12"/>
      <c r="BT868" s="12"/>
      <c r="BU868" s="12"/>
    </row>
    <row r="869" spans="66:73" x14ac:dyDescent="0.3">
      <c r="BN869" s="6"/>
      <c r="BO869" s="6"/>
      <c r="BP869" s="6"/>
      <c r="BQ869" s="6"/>
      <c r="BR869" s="12"/>
      <c r="BS869" s="12"/>
      <c r="BT869" s="12"/>
      <c r="BU869" s="12"/>
    </row>
    <row r="870" spans="66:73" x14ac:dyDescent="0.3">
      <c r="BN870" s="6"/>
      <c r="BO870" s="6"/>
      <c r="BP870" s="6"/>
      <c r="BQ870" s="6"/>
      <c r="BR870" s="12"/>
      <c r="BS870" s="12"/>
      <c r="BT870" s="12"/>
      <c r="BU870" s="12"/>
    </row>
    <row r="871" spans="66:73" x14ac:dyDescent="0.3">
      <c r="BN871" s="6"/>
      <c r="BO871" s="6"/>
      <c r="BP871" s="6"/>
      <c r="BQ871" s="6"/>
      <c r="BR871" s="12"/>
      <c r="BS871" s="12"/>
      <c r="BT871" s="12"/>
      <c r="BU871" s="12"/>
    </row>
    <row r="872" spans="66:73" x14ac:dyDescent="0.3">
      <c r="BN872" s="6"/>
      <c r="BO872" s="6"/>
      <c r="BP872" s="6"/>
      <c r="BQ872" s="6"/>
      <c r="BR872" s="12"/>
      <c r="BS872" s="12"/>
      <c r="BT872" s="12"/>
      <c r="BU872" s="12"/>
    </row>
    <row r="873" spans="66:73" x14ac:dyDescent="0.3">
      <c r="BN873" s="6"/>
      <c r="BO873" s="6"/>
      <c r="BP873" s="6"/>
      <c r="BQ873" s="6"/>
      <c r="BR873" s="12"/>
      <c r="BS873" s="12"/>
      <c r="BT873" s="12"/>
      <c r="BU873" s="12"/>
    </row>
    <row r="874" spans="66:73" x14ac:dyDescent="0.3">
      <c r="BN874" s="6"/>
      <c r="BO874" s="6"/>
      <c r="BP874" s="6"/>
      <c r="BQ874" s="6"/>
      <c r="BR874" s="12"/>
      <c r="BS874" s="12"/>
      <c r="BT874" s="12"/>
      <c r="BU874" s="12"/>
    </row>
    <row r="875" spans="66:73" x14ac:dyDescent="0.3">
      <c r="BN875" s="6"/>
      <c r="BO875" s="6"/>
      <c r="BP875" s="6"/>
      <c r="BQ875" s="6"/>
      <c r="BR875" s="12"/>
      <c r="BS875" s="12"/>
      <c r="BT875" s="12"/>
      <c r="BU875" s="12"/>
    </row>
    <row r="876" spans="66:73" x14ac:dyDescent="0.3">
      <c r="BN876" s="6"/>
      <c r="BO876" s="6"/>
      <c r="BP876" s="6"/>
      <c r="BQ876" s="6"/>
      <c r="BR876" s="12"/>
      <c r="BS876" s="12"/>
      <c r="BT876" s="12"/>
      <c r="BU876" s="12"/>
    </row>
    <row r="877" spans="66:73" x14ac:dyDescent="0.3">
      <c r="BN877" s="6"/>
      <c r="BO877" s="6"/>
      <c r="BP877" s="6"/>
      <c r="BQ877" s="6"/>
      <c r="BR877" s="12"/>
      <c r="BS877" s="12"/>
      <c r="BT877" s="12"/>
      <c r="BU877" s="12"/>
    </row>
    <row r="878" spans="66:73" x14ac:dyDescent="0.3">
      <c r="BN878" s="6"/>
      <c r="BO878" s="6"/>
      <c r="BP878" s="6"/>
      <c r="BQ878" s="6"/>
      <c r="BR878" s="12"/>
      <c r="BS878" s="12"/>
      <c r="BT878" s="12"/>
      <c r="BU878" s="12"/>
    </row>
    <row r="879" spans="66:73" x14ac:dyDescent="0.3">
      <c r="BN879" s="6"/>
      <c r="BO879" s="6"/>
      <c r="BP879" s="6"/>
      <c r="BQ879" s="6"/>
      <c r="BR879" s="12"/>
      <c r="BS879" s="12"/>
      <c r="BT879" s="12"/>
      <c r="BU879" s="12"/>
    </row>
    <row r="880" spans="66:73" x14ac:dyDescent="0.3">
      <c r="BN880" s="6"/>
      <c r="BO880" s="6"/>
      <c r="BP880" s="6"/>
      <c r="BQ880" s="6"/>
      <c r="BR880" s="12"/>
      <c r="BS880" s="12"/>
      <c r="BT880" s="12"/>
      <c r="BU880" s="12"/>
    </row>
    <row r="881" spans="66:73" x14ac:dyDescent="0.3">
      <c r="BN881" s="6"/>
      <c r="BO881" s="6"/>
      <c r="BP881" s="6"/>
      <c r="BQ881" s="6"/>
      <c r="BR881" s="12"/>
      <c r="BS881" s="12"/>
      <c r="BT881" s="12"/>
      <c r="BU881" s="12"/>
    </row>
    <row r="882" spans="66:73" x14ac:dyDescent="0.3">
      <c r="BN882" s="6"/>
      <c r="BO882" s="6"/>
      <c r="BP882" s="6"/>
      <c r="BQ882" s="6"/>
      <c r="BR882" s="12"/>
      <c r="BS882" s="12"/>
      <c r="BT882" s="12"/>
      <c r="BU882" s="12"/>
    </row>
    <row r="883" spans="66:73" x14ac:dyDescent="0.3">
      <c r="BN883" s="6"/>
      <c r="BO883" s="6"/>
      <c r="BP883" s="6"/>
      <c r="BQ883" s="6"/>
      <c r="BR883" s="12"/>
      <c r="BS883" s="12"/>
      <c r="BT883" s="12"/>
      <c r="BU883" s="12"/>
    </row>
    <row r="884" spans="66:73" x14ac:dyDescent="0.3">
      <c r="BN884" s="6"/>
      <c r="BO884" s="6"/>
      <c r="BP884" s="6"/>
      <c r="BQ884" s="6"/>
      <c r="BR884" s="12"/>
      <c r="BS884" s="12"/>
      <c r="BT884" s="12"/>
      <c r="BU884" s="12"/>
    </row>
    <row r="885" spans="66:73" x14ac:dyDescent="0.3">
      <c r="BN885" s="6"/>
      <c r="BO885" s="6"/>
      <c r="BP885" s="6"/>
      <c r="BQ885" s="6"/>
      <c r="BR885" s="12"/>
      <c r="BS885" s="12"/>
      <c r="BT885" s="12"/>
      <c r="BU885" s="12"/>
    </row>
    <row r="886" spans="66:73" x14ac:dyDescent="0.3">
      <c r="BN886" s="6"/>
      <c r="BO886" s="6"/>
      <c r="BP886" s="6"/>
      <c r="BQ886" s="6"/>
      <c r="BR886" s="12"/>
      <c r="BS886" s="12"/>
      <c r="BT886" s="12"/>
      <c r="BU886" s="12"/>
    </row>
    <row r="887" spans="66:73" x14ac:dyDescent="0.3">
      <c r="BN887" s="6"/>
      <c r="BO887" s="6"/>
      <c r="BP887" s="6"/>
      <c r="BQ887" s="6"/>
      <c r="BR887" s="12"/>
      <c r="BS887" s="12"/>
      <c r="BT887" s="12"/>
      <c r="BU887" s="12"/>
    </row>
    <row r="888" spans="66:73" x14ac:dyDescent="0.3">
      <c r="BN888" s="6"/>
      <c r="BO888" s="6"/>
      <c r="BP888" s="6"/>
      <c r="BQ888" s="6"/>
      <c r="BR888" s="12"/>
      <c r="BS888" s="12"/>
      <c r="BT888" s="12"/>
      <c r="BU888" s="12"/>
    </row>
    <row r="889" spans="66:73" x14ac:dyDescent="0.3">
      <c r="BN889" s="6"/>
      <c r="BO889" s="6"/>
      <c r="BP889" s="6"/>
      <c r="BQ889" s="6"/>
      <c r="BR889" s="12"/>
      <c r="BS889" s="12"/>
      <c r="BT889" s="12"/>
      <c r="BU889" s="12"/>
    </row>
    <row r="890" spans="66:73" x14ac:dyDescent="0.3">
      <c r="BN890" s="6"/>
      <c r="BO890" s="6"/>
      <c r="BP890" s="6"/>
      <c r="BQ890" s="6"/>
      <c r="BR890" s="12"/>
      <c r="BS890" s="12"/>
      <c r="BT890" s="12"/>
      <c r="BU890" s="12"/>
    </row>
    <row r="891" spans="66:73" x14ac:dyDescent="0.3">
      <c r="BN891" s="6"/>
      <c r="BO891" s="6"/>
      <c r="BP891" s="6"/>
      <c r="BQ891" s="6"/>
      <c r="BR891" s="12"/>
      <c r="BS891" s="12"/>
      <c r="BT891" s="12"/>
      <c r="BU891" s="12"/>
    </row>
    <row r="892" spans="66:73" x14ac:dyDescent="0.3">
      <c r="BN892" s="6"/>
      <c r="BO892" s="6"/>
      <c r="BP892" s="6"/>
      <c r="BQ892" s="6"/>
      <c r="BR892" s="12"/>
      <c r="BS892" s="12"/>
      <c r="BT892" s="12"/>
      <c r="BU892" s="12"/>
    </row>
    <row r="893" spans="66:73" x14ac:dyDescent="0.3">
      <c r="BN893" s="6"/>
      <c r="BO893" s="6"/>
      <c r="BP893" s="6"/>
      <c r="BQ893" s="6"/>
      <c r="BR893" s="12"/>
      <c r="BS893" s="12"/>
      <c r="BT893" s="12"/>
      <c r="BU893" s="12"/>
    </row>
    <row r="894" spans="66:73" x14ac:dyDescent="0.3">
      <c r="BN894" s="6"/>
      <c r="BO894" s="6"/>
      <c r="BP894" s="6"/>
      <c r="BQ894" s="6"/>
      <c r="BR894" s="12"/>
      <c r="BS894" s="12"/>
      <c r="BT894" s="12"/>
      <c r="BU894" s="12"/>
    </row>
    <row r="895" spans="66:73" x14ac:dyDescent="0.3">
      <c r="BN895" s="6"/>
      <c r="BO895" s="6"/>
      <c r="BP895" s="6"/>
      <c r="BQ895" s="6"/>
      <c r="BR895" s="12"/>
      <c r="BS895" s="12"/>
      <c r="BT895" s="12"/>
      <c r="BU895" s="12"/>
    </row>
    <row r="896" spans="66:73" x14ac:dyDescent="0.3">
      <c r="BN896" s="6"/>
      <c r="BO896" s="6"/>
      <c r="BP896" s="6"/>
      <c r="BQ896" s="6"/>
      <c r="BR896" s="12"/>
      <c r="BS896" s="12"/>
      <c r="BT896" s="12"/>
      <c r="BU896" s="12"/>
    </row>
    <row r="897" spans="66:73" x14ac:dyDescent="0.3">
      <c r="BN897" s="6"/>
      <c r="BO897" s="6"/>
      <c r="BP897" s="6"/>
      <c r="BQ897" s="6"/>
      <c r="BR897" s="12"/>
      <c r="BS897" s="12"/>
      <c r="BT897" s="12"/>
      <c r="BU897" s="12"/>
    </row>
    <row r="898" spans="66:73" x14ac:dyDescent="0.3">
      <c r="BN898" s="6"/>
      <c r="BO898" s="6"/>
      <c r="BP898" s="6"/>
      <c r="BQ898" s="6"/>
      <c r="BR898" s="12"/>
      <c r="BS898" s="12"/>
      <c r="BT898" s="12"/>
      <c r="BU898" s="12"/>
    </row>
    <row r="899" spans="66:73" x14ac:dyDescent="0.3">
      <c r="BN899" s="6"/>
      <c r="BO899" s="6"/>
      <c r="BP899" s="6"/>
      <c r="BQ899" s="6"/>
      <c r="BR899" s="12"/>
      <c r="BS899" s="12"/>
      <c r="BT899" s="12"/>
      <c r="BU899" s="12"/>
    </row>
    <row r="900" spans="66:73" x14ac:dyDescent="0.3">
      <c r="BN900" s="6"/>
      <c r="BO900" s="6"/>
      <c r="BP900" s="6"/>
      <c r="BQ900" s="6"/>
      <c r="BR900" s="12"/>
      <c r="BS900" s="12"/>
      <c r="BT900" s="12"/>
      <c r="BU900" s="12"/>
    </row>
    <row r="901" spans="66:73" x14ac:dyDescent="0.3">
      <c r="BN901" s="6"/>
      <c r="BO901" s="6"/>
      <c r="BP901" s="6"/>
      <c r="BQ901" s="6"/>
      <c r="BR901" s="12"/>
      <c r="BS901" s="12"/>
      <c r="BT901" s="12"/>
      <c r="BU901" s="12"/>
    </row>
    <row r="902" spans="66:73" x14ac:dyDescent="0.3">
      <c r="BN902" s="6"/>
      <c r="BO902" s="6"/>
      <c r="BP902" s="6"/>
      <c r="BQ902" s="6"/>
      <c r="BR902" s="12"/>
      <c r="BS902" s="12"/>
      <c r="BT902" s="12"/>
      <c r="BU902" s="12"/>
    </row>
    <row r="903" spans="66:73" x14ac:dyDescent="0.3">
      <c r="BN903" s="6"/>
      <c r="BO903" s="6"/>
      <c r="BP903" s="6"/>
      <c r="BQ903" s="6"/>
      <c r="BR903" s="12"/>
      <c r="BS903" s="12"/>
      <c r="BT903" s="12"/>
      <c r="BU903" s="12"/>
    </row>
    <row r="904" spans="66:73" x14ac:dyDescent="0.3">
      <c r="BN904" s="6"/>
      <c r="BO904" s="6"/>
      <c r="BP904" s="6"/>
      <c r="BQ904" s="6"/>
      <c r="BR904" s="12"/>
      <c r="BS904" s="12"/>
      <c r="BT904" s="12"/>
      <c r="BU904" s="12"/>
    </row>
    <row r="905" spans="66:73" x14ac:dyDescent="0.3">
      <c r="BN905" s="6"/>
      <c r="BO905" s="6"/>
      <c r="BP905" s="6"/>
      <c r="BQ905" s="6"/>
      <c r="BR905" s="12"/>
      <c r="BS905" s="12"/>
      <c r="BT905" s="12"/>
      <c r="BU905" s="12"/>
    </row>
    <row r="906" spans="66:73" x14ac:dyDescent="0.3">
      <c r="BN906" s="6"/>
      <c r="BO906" s="6"/>
      <c r="BP906" s="6"/>
      <c r="BQ906" s="6"/>
      <c r="BR906" s="12"/>
      <c r="BS906" s="12"/>
      <c r="BT906" s="12"/>
      <c r="BU906" s="12"/>
    </row>
    <row r="907" spans="66:73" x14ac:dyDescent="0.3">
      <c r="BN907" s="6"/>
      <c r="BO907" s="6"/>
      <c r="BP907" s="6"/>
      <c r="BQ907" s="6"/>
      <c r="BR907" s="12"/>
      <c r="BS907" s="12"/>
      <c r="BT907" s="12"/>
      <c r="BU907" s="12"/>
    </row>
    <row r="908" spans="66:73" x14ac:dyDescent="0.3">
      <c r="BN908" s="6"/>
      <c r="BO908" s="6"/>
      <c r="BP908" s="6"/>
      <c r="BQ908" s="6"/>
      <c r="BR908" s="12"/>
      <c r="BS908" s="12"/>
      <c r="BT908" s="12"/>
      <c r="BU908" s="12"/>
    </row>
    <row r="909" spans="66:73" x14ac:dyDescent="0.3">
      <c r="BN909" s="6"/>
      <c r="BO909" s="6"/>
      <c r="BP909" s="6"/>
      <c r="BQ909" s="6"/>
      <c r="BR909" s="12"/>
      <c r="BS909" s="12"/>
      <c r="BT909" s="12"/>
      <c r="BU909" s="12"/>
    </row>
    <row r="910" spans="66:73" x14ac:dyDescent="0.3">
      <c r="BN910" s="6"/>
      <c r="BO910" s="6"/>
      <c r="BP910" s="6"/>
      <c r="BQ910" s="6"/>
      <c r="BR910" s="12"/>
      <c r="BS910" s="12"/>
      <c r="BT910" s="12"/>
      <c r="BU910" s="12"/>
    </row>
    <row r="911" spans="66:73" x14ac:dyDescent="0.3">
      <c r="BN911" s="6"/>
      <c r="BO911" s="6"/>
      <c r="BP911" s="6"/>
      <c r="BQ911" s="6"/>
      <c r="BR911" s="12"/>
      <c r="BS911" s="12"/>
      <c r="BT911" s="12"/>
      <c r="BU911" s="12"/>
    </row>
    <row r="912" spans="66:73" x14ac:dyDescent="0.3">
      <c r="BN912" s="6"/>
      <c r="BO912" s="6"/>
      <c r="BP912" s="6"/>
      <c r="BQ912" s="6"/>
      <c r="BR912" s="12"/>
      <c r="BS912" s="12"/>
      <c r="BT912" s="12"/>
      <c r="BU912" s="12"/>
    </row>
    <row r="913" spans="66:73" x14ac:dyDescent="0.3">
      <c r="BN913" s="6"/>
      <c r="BO913" s="6"/>
      <c r="BP913" s="6"/>
      <c r="BQ913" s="6"/>
      <c r="BR913" s="12"/>
      <c r="BS913" s="12"/>
      <c r="BT913" s="12"/>
      <c r="BU913" s="12"/>
    </row>
    <row r="914" spans="66:73" x14ac:dyDescent="0.3">
      <c r="BN914" s="6"/>
      <c r="BO914" s="6"/>
      <c r="BP914" s="6"/>
      <c r="BQ914" s="6"/>
      <c r="BR914" s="12"/>
      <c r="BS914" s="12"/>
      <c r="BT914" s="12"/>
      <c r="BU914" s="12"/>
    </row>
    <row r="915" spans="66:73" x14ac:dyDescent="0.3">
      <c r="BN915" s="6"/>
      <c r="BO915" s="6"/>
      <c r="BP915" s="6"/>
      <c r="BQ915" s="6"/>
      <c r="BR915" s="12"/>
      <c r="BS915" s="12"/>
      <c r="BT915" s="12"/>
      <c r="BU915" s="12"/>
    </row>
    <row r="916" spans="66:73" x14ac:dyDescent="0.3">
      <c r="BN916" s="6"/>
      <c r="BO916" s="6"/>
      <c r="BP916" s="6"/>
      <c r="BQ916" s="6"/>
      <c r="BR916" s="12"/>
      <c r="BS916" s="12"/>
      <c r="BT916" s="12"/>
      <c r="BU916" s="12"/>
    </row>
    <row r="917" spans="66:73" x14ac:dyDescent="0.3">
      <c r="BN917" s="6"/>
      <c r="BO917" s="6"/>
      <c r="BP917" s="6"/>
      <c r="BQ917" s="6"/>
      <c r="BR917" s="12"/>
      <c r="BS917" s="12"/>
      <c r="BT917" s="12"/>
      <c r="BU917" s="12"/>
    </row>
    <row r="918" spans="66:73" x14ac:dyDescent="0.3">
      <c r="BN918" s="6"/>
      <c r="BO918" s="6"/>
      <c r="BP918" s="6"/>
      <c r="BQ918" s="6"/>
      <c r="BR918" s="12"/>
      <c r="BS918" s="12"/>
      <c r="BT918" s="12"/>
      <c r="BU918" s="12"/>
    </row>
    <row r="919" spans="66:73" x14ac:dyDescent="0.3">
      <c r="BN919" s="6"/>
      <c r="BO919" s="6"/>
      <c r="BP919" s="6"/>
      <c r="BQ919" s="6"/>
      <c r="BR919" s="12"/>
      <c r="BS919" s="12"/>
      <c r="BT919" s="12"/>
      <c r="BU919" s="12"/>
    </row>
    <row r="920" spans="66:73" x14ac:dyDescent="0.3">
      <c r="BN920" s="6"/>
      <c r="BO920" s="6"/>
      <c r="BP920" s="6"/>
      <c r="BQ920" s="6"/>
      <c r="BR920" s="12"/>
      <c r="BS920" s="12"/>
      <c r="BT920" s="12"/>
      <c r="BU920" s="12"/>
    </row>
    <row r="921" spans="66:73" x14ac:dyDescent="0.3">
      <c r="BN921" s="6"/>
      <c r="BO921" s="6"/>
      <c r="BP921" s="6"/>
      <c r="BQ921" s="6"/>
      <c r="BR921" s="12"/>
      <c r="BS921" s="12"/>
      <c r="BT921" s="12"/>
      <c r="BU921" s="12"/>
    </row>
    <row r="922" spans="66:73" x14ac:dyDescent="0.3">
      <c r="BN922" s="6"/>
      <c r="BO922" s="6"/>
      <c r="BP922" s="6"/>
      <c r="BQ922" s="6"/>
      <c r="BR922" s="12"/>
      <c r="BS922" s="12"/>
      <c r="BT922" s="12"/>
      <c r="BU922" s="12"/>
    </row>
    <row r="923" spans="66:73" x14ac:dyDescent="0.3">
      <c r="BN923" s="6"/>
      <c r="BO923" s="6"/>
      <c r="BP923" s="6"/>
      <c r="BQ923" s="6"/>
      <c r="BR923" s="12"/>
      <c r="BS923" s="12"/>
      <c r="BT923" s="12"/>
      <c r="BU923" s="12"/>
    </row>
    <row r="924" spans="66:73" x14ac:dyDescent="0.3">
      <c r="BN924" s="6"/>
      <c r="BO924" s="6"/>
      <c r="BP924" s="6"/>
      <c r="BQ924" s="6"/>
      <c r="BR924" s="12"/>
      <c r="BS924" s="12"/>
      <c r="BT924" s="12"/>
      <c r="BU924" s="12"/>
    </row>
    <row r="925" spans="66:73" x14ac:dyDescent="0.3">
      <c r="BN925" s="6"/>
      <c r="BO925" s="6"/>
      <c r="BP925" s="6"/>
      <c r="BQ925" s="6"/>
      <c r="BR925" s="12"/>
      <c r="BS925" s="12"/>
      <c r="BT925" s="12"/>
      <c r="BU925" s="12"/>
    </row>
    <row r="926" spans="66:73" x14ac:dyDescent="0.3">
      <c r="BN926" s="6"/>
      <c r="BO926" s="6"/>
      <c r="BP926" s="6"/>
      <c r="BQ926" s="6"/>
      <c r="BR926" s="12"/>
      <c r="BS926" s="12"/>
      <c r="BT926" s="12"/>
      <c r="BU926" s="12"/>
    </row>
    <row r="927" spans="66:73" x14ac:dyDescent="0.3">
      <c r="BN927" s="6"/>
      <c r="BO927" s="6"/>
      <c r="BP927" s="6"/>
      <c r="BQ927" s="6"/>
      <c r="BR927" s="12"/>
      <c r="BS927" s="12"/>
      <c r="BT927" s="12"/>
      <c r="BU927" s="12"/>
    </row>
    <row r="928" spans="66:73" x14ac:dyDescent="0.3">
      <c r="BN928" s="6"/>
      <c r="BO928" s="6"/>
      <c r="BP928" s="6"/>
      <c r="BQ928" s="6"/>
      <c r="BR928" s="12"/>
      <c r="BS928" s="12"/>
      <c r="BT928" s="12"/>
      <c r="BU928" s="12"/>
    </row>
    <row r="929" spans="66:73" x14ac:dyDescent="0.3">
      <c r="BN929" s="6"/>
      <c r="BO929" s="6"/>
      <c r="BP929" s="6"/>
      <c r="BQ929" s="6"/>
      <c r="BR929" s="12"/>
      <c r="BS929" s="12"/>
      <c r="BT929" s="12"/>
      <c r="BU929" s="12"/>
    </row>
    <row r="930" spans="66:73" x14ac:dyDescent="0.3">
      <c r="BN930" s="6"/>
      <c r="BO930" s="6"/>
      <c r="BP930" s="6"/>
      <c r="BQ930" s="6"/>
      <c r="BR930" s="12"/>
      <c r="BS930" s="12"/>
      <c r="BT930" s="12"/>
      <c r="BU930" s="12"/>
    </row>
    <row r="931" spans="66:73" x14ac:dyDescent="0.3">
      <c r="BN931" s="6"/>
      <c r="BO931" s="6"/>
      <c r="BP931" s="6"/>
      <c r="BQ931" s="6"/>
      <c r="BR931" s="12"/>
      <c r="BS931" s="12"/>
      <c r="BT931" s="12"/>
      <c r="BU931" s="12"/>
    </row>
    <row r="932" spans="66:73" x14ac:dyDescent="0.3">
      <c r="BN932" s="6"/>
      <c r="BO932" s="6"/>
      <c r="BP932" s="6"/>
      <c r="BQ932" s="6"/>
      <c r="BR932" s="12"/>
      <c r="BS932" s="12"/>
      <c r="BT932" s="12"/>
      <c r="BU932" s="12"/>
    </row>
    <row r="933" spans="66:73" x14ac:dyDescent="0.3">
      <c r="BN933" s="6"/>
      <c r="BO933" s="6"/>
      <c r="BP933" s="6"/>
      <c r="BQ933" s="6"/>
      <c r="BR933" s="12"/>
      <c r="BS933" s="12"/>
      <c r="BT933" s="12"/>
      <c r="BU933" s="12"/>
    </row>
    <row r="934" spans="66:73" x14ac:dyDescent="0.3">
      <c r="BN934" s="6"/>
      <c r="BO934" s="6"/>
      <c r="BP934" s="6"/>
      <c r="BQ934" s="6"/>
      <c r="BR934" s="12"/>
      <c r="BS934" s="12"/>
      <c r="BT934" s="12"/>
      <c r="BU934" s="12"/>
    </row>
    <row r="935" spans="66:73" x14ac:dyDescent="0.3">
      <c r="BN935" s="6"/>
      <c r="BO935" s="6"/>
      <c r="BP935" s="6"/>
      <c r="BQ935" s="6"/>
      <c r="BR935" s="12"/>
      <c r="BS935" s="12"/>
      <c r="BT935" s="12"/>
      <c r="BU935" s="12"/>
    </row>
    <row r="936" spans="66:73" x14ac:dyDescent="0.3">
      <c r="BN936" s="6"/>
      <c r="BO936" s="6"/>
      <c r="BP936" s="6"/>
      <c r="BQ936" s="6"/>
      <c r="BR936" s="12"/>
      <c r="BS936" s="12"/>
      <c r="BT936" s="12"/>
      <c r="BU936" s="12"/>
    </row>
    <row r="937" spans="66:73" x14ac:dyDescent="0.3">
      <c r="BN937" s="6"/>
      <c r="BO937" s="6"/>
      <c r="BP937" s="6"/>
      <c r="BQ937" s="6"/>
      <c r="BR937" s="12"/>
      <c r="BS937" s="12"/>
      <c r="BT937" s="12"/>
      <c r="BU937" s="12"/>
    </row>
    <row r="938" spans="66:73" x14ac:dyDescent="0.3">
      <c r="BN938" s="6"/>
      <c r="BO938" s="6"/>
      <c r="BP938" s="6"/>
      <c r="BQ938" s="6"/>
      <c r="BR938" s="12"/>
      <c r="BS938" s="12"/>
      <c r="BT938" s="12"/>
      <c r="BU938" s="12"/>
    </row>
    <row r="939" spans="66:73" x14ac:dyDescent="0.3">
      <c r="BN939" s="6"/>
      <c r="BO939" s="6"/>
      <c r="BP939" s="6"/>
      <c r="BQ939" s="6"/>
      <c r="BR939" s="12"/>
      <c r="BS939" s="12"/>
      <c r="BT939" s="12"/>
      <c r="BU939" s="12"/>
    </row>
    <row r="940" spans="66:73" x14ac:dyDescent="0.3">
      <c r="BN940" s="6"/>
      <c r="BO940" s="6"/>
      <c r="BP940" s="6"/>
      <c r="BQ940" s="6"/>
      <c r="BR940" s="12"/>
      <c r="BS940" s="12"/>
      <c r="BT940" s="12"/>
      <c r="BU940" s="12"/>
    </row>
    <row r="941" spans="66:73" x14ac:dyDescent="0.3">
      <c r="BN941" s="6"/>
      <c r="BO941" s="6"/>
      <c r="BP941" s="6"/>
      <c r="BQ941" s="6"/>
      <c r="BR941" s="12"/>
      <c r="BS941" s="12"/>
      <c r="BT941" s="12"/>
      <c r="BU941" s="12"/>
    </row>
    <row r="942" spans="66:73" x14ac:dyDescent="0.3">
      <c r="BN942" s="6"/>
      <c r="BO942" s="6"/>
      <c r="BP942" s="6"/>
      <c r="BQ942" s="6"/>
      <c r="BR942" s="12"/>
      <c r="BS942" s="12"/>
      <c r="BT942" s="12"/>
      <c r="BU942" s="12"/>
    </row>
    <row r="943" spans="66:73" x14ac:dyDescent="0.3">
      <c r="BN943" s="6"/>
      <c r="BO943" s="6"/>
      <c r="BP943" s="6"/>
      <c r="BQ943" s="6"/>
      <c r="BR943" s="12"/>
      <c r="BS943" s="12"/>
      <c r="BT943" s="12"/>
      <c r="BU943" s="12"/>
    </row>
    <row r="944" spans="66:73" x14ac:dyDescent="0.3">
      <c r="BN944" s="6"/>
      <c r="BO944" s="6"/>
      <c r="BP944" s="6"/>
      <c r="BQ944" s="6"/>
      <c r="BR944" s="12"/>
      <c r="BS944" s="12"/>
      <c r="BT944" s="12"/>
      <c r="BU944" s="12"/>
    </row>
    <row r="945" spans="66:73" x14ac:dyDescent="0.3">
      <c r="BN945" s="6"/>
      <c r="BO945" s="6"/>
      <c r="BP945" s="6"/>
      <c r="BQ945" s="6"/>
      <c r="BR945" s="12"/>
      <c r="BS945" s="12"/>
      <c r="BT945" s="12"/>
      <c r="BU945" s="12"/>
    </row>
    <row r="946" spans="66:73" x14ac:dyDescent="0.3">
      <c r="BN946" s="6"/>
      <c r="BO946" s="6"/>
      <c r="BP946" s="6"/>
      <c r="BQ946" s="6"/>
      <c r="BR946" s="12"/>
      <c r="BS946" s="12"/>
      <c r="BT946" s="12"/>
      <c r="BU946" s="12"/>
    </row>
    <row r="947" spans="66:73" x14ac:dyDescent="0.3">
      <c r="BN947" s="6"/>
      <c r="BO947" s="6"/>
      <c r="BP947" s="6"/>
      <c r="BQ947" s="6"/>
      <c r="BR947" s="12"/>
      <c r="BS947" s="12"/>
      <c r="BT947" s="12"/>
      <c r="BU947" s="12"/>
    </row>
    <row r="948" spans="66:73" x14ac:dyDescent="0.3">
      <c r="BN948" s="6"/>
      <c r="BO948" s="6"/>
      <c r="BP948" s="6"/>
      <c r="BQ948" s="6"/>
      <c r="BR948" s="12"/>
      <c r="BS948" s="12"/>
      <c r="BT948" s="12"/>
      <c r="BU948" s="12"/>
    </row>
    <row r="949" spans="66:73" x14ac:dyDescent="0.3">
      <c r="BN949" s="6"/>
      <c r="BO949" s="6"/>
      <c r="BP949" s="6"/>
      <c r="BQ949" s="6"/>
      <c r="BR949" s="12"/>
      <c r="BS949" s="12"/>
      <c r="BT949" s="12"/>
      <c r="BU949" s="12"/>
    </row>
    <row r="950" spans="66:73" x14ac:dyDescent="0.3">
      <c r="BN950" s="6"/>
      <c r="BO950" s="6"/>
      <c r="BP950" s="6"/>
      <c r="BQ950" s="6"/>
      <c r="BR950" s="12"/>
      <c r="BS950" s="12"/>
      <c r="BT950" s="12"/>
      <c r="BU950" s="12"/>
    </row>
    <row r="951" spans="66:73" x14ac:dyDescent="0.3">
      <c r="BN951" s="6"/>
      <c r="BO951" s="6"/>
      <c r="BP951" s="6"/>
      <c r="BQ951" s="6"/>
      <c r="BR951" s="12"/>
      <c r="BS951" s="12"/>
      <c r="BT951" s="12"/>
      <c r="BU951" s="12"/>
    </row>
    <row r="952" spans="66:73" x14ac:dyDescent="0.3">
      <c r="BN952" s="6"/>
      <c r="BO952" s="6"/>
      <c r="BP952" s="6"/>
      <c r="BQ952" s="6"/>
      <c r="BR952" s="12"/>
      <c r="BS952" s="12"/>
      <c r="BT952" s="12"/>
      <c r="BU952" s="12"/>
    </row>
    <row r="953" spans="66:73" x14ac:dyDescent="0.3">
      <c r="BN953" s="6"/>
      <c r="BO953" s="6"/>
      <c r="BP953" s="6"/>
      <c r="BQ953" s="6"/>
      <c r="BR953" s="12"/>
      <c r="BS953" s="12"/>
      <c r="BT953" s="12"/>
      <c r="BU953" s="12"/>
    </row>
    <row r="954" spans="66:73" x14ac:dyDescent="0.3">
      <c r="BN954" s="6"/>
      <c r="BO954" s="6"/>
      <c r="BP954" s="6"/>
      <c r="BQ954" s="6"/>
      <c r="BR954" s="12"/>
      <c r="BS954" s="12"/>
      <c r="BT954" s="12"/>
      <c r="BU954" s="12"/>
    </row>
    <row r="955" spans="66:73" x14ac:dyDescent="0.3">
      <c r="BN955" s="6"/>
      <c r="BO955" s="6"/>
      <c r="BP955" s="6"/>
      <c r="BQ955" s="6"/>
      <c r="BR955" s="12"/>
      <c r="BS955" s="12"/>
      <c r="BT955" s="12"/>
      <c r="BU955" s="12"/>
    </row>
    <row r="956" spans="66:73" x14ac:dyDescent="0.3">
      <c r="BN956" s="6"/>
      <c r="BO956" s="6"/>
      <c r="BP956" s="6"/>
      <c r="BQ956" s="6"/>
      <c r="BR956" s="12"/>
      <c r="BS956" s="12"/>
      <c r="BT956" s="12"/>
      <c r="BU956" s="12"/>
    </row>
    <row r="957" spans="66:73" x14ac:dyDescent="0.3">
      <c r="BN957" s="6"/>
      <c r="BO957" s="6"/>
      <c r="BP957" s="6"/>
      <c r="BQ957" s="6"/>
      <c r="BR957" s="12"/>
      <c r="BS957" s="12"/>
      <c r="BT957" s="12"/>
      <c r="BU957" s="12"/>
    </row>
    <row r="958" spans="66:73" x14ac:dyDescent="0.3">
      <c r="BN958" s="6"/>
      <c r="BO958" s="6"/>
      <c r="BP958" s="6"/>
      <c r="BQ958" s="6"/>
      <c r="BR958" s="12"/>
      <c r="BS958" s="12"/>
      <c r="BT958" s="12"/>
      <c r="BU958" s="12"/>
    </row>
    <row r="959" spans="66:73" x14ac:dyDescent="0.3">
      <c r="BN959" s="6"/>
      <c r="BO959" s="6"/>
      <c r="BP959" s="6"/>
      <c r="BQ959" s="6"/>
      <c r="BR959" s="12"/>
      <c r="BS959" s="12"/>
      <c r="BT959" s="12"/>
      <c r="BU959" s="12"/>
    </row>
    <row r="960" spans="66:73" x14ac:dyDescent="0.3">
      <c r="BN960" s="6"/>
      <c r="BO960" s="6"/>
      <c r="BP960" s="6"/>
      <c r="BQ960" s="6"/>
      <c r="BR960" s="12"/>
      <c r="BS960" s="12"/>
      <c r="BT960" s="12"/>
      <c r="BU960" s="12"/>
    </row>
    <row r="961" spans="66:73" x14ac:dyDescent="0.3">
      <c r="BN961" s="6"/>
      <c r="BO961" s="6"/>
      <c r="BP961" s="6"/>
      <c r="BQ961" s="6"/>
      <c r="BR961" s="12"/>
      <c r="BS961" s="12"/>
      <c r="BT961" s="12"/>
      <c r="BU961" s="12"/>
    </row>
    <row r="962" spans="66:73" x14ac:dyDescent="0.3">
      <c r="BN962" s="6"/>
      <c r="BO962" s="6"/>
      <c r="BP962" s="6"/>
      <c r="BQ962" s="6"/>
      <c r="BR962" s="12"/>
      <c r="BS962" s="12"/>
      <c r="BT962" s="12"/>
      <c r="BU962" s="12"/>
    </row>
    <row r="963" spans="66:73" x14ac:dyDescent="0.3">
      <c r="BN963" s="6"/>
      <c r="BO963" s="6"/>
      <c r="BP963" s="6"/>
      <c r="BQ963" s="6"/>
      <c r="BR963" s="12"/>
      <c r="BS963" s="12"/>
      <c r="BT963" s="12"/>
      <c r="BU963" s="12"/>
    </row>
    <row r="964" spans="66:73" x14ac:dyDescent="0.3">
      <c r="BN964" s="6"/>
      <c r="BO964" s="6"/>
      <c r="BP964" s="6"/>
      <c r="BQ964" s="6"/>
      <c r="BR964" s="12"/>
      <c r="BS964" s="12"/>
      <c r="BT964" s="12"/>
      <c r="BU964" s="12"/>
    </row>
    <row r="965" spans="66:73" x14ac:dyDescent="0.3">
      <c r="BN965" s="6"/>
      <c r="BO965" s="6"/>
      <c r="BP965" s="6"/>
      <c r="BQ965" s="6"/>
      <c r="BR965" s="12"/>
      <c r="BS965" s="12"/>
      <c r="BT965" s="12"/>
      <c r="BU965" s="12"/>
    </row>
    <row r="966" spans="66:73" x14ac:dyDescent="0.3">
      <c r="BN966" s="6"/>
      <c r="BO966" s="6"/>
      <c r="BP966" s="6"/>
      <c r="BQ966" s="6"/>
      <c r="BR966" s="12"/>
      <c r="BS966" s="12"/>
      <c r="BT966" s="12"/>
      <c r="BU966" s="12"/>
    </row>
    <row r="967" spans="66:73" x14ac:dyDescent="0.3">
      <c r="BN967" s="6"/>
      <c r="BO967" s="6"/>
      <c r="BP967" s="6"/>
      <c r="BQ967" s="6"/>
      <c r="BR967" s="12"/>
      <c r="BS967" s="12"/>
      <c r="BT967" s="12"/>
      <c r="BU967" s="12"/>
    </row>
    <row r="968" spans="66:73" x14ac:dyDescent="0.3">
      <c r="BN968" s="6"/>
      <c r="BO968" s="6"/>
      <c r="BP968" s="6"/>
      <c r="BQ968" s="6"/>
      <c r="BR968" s="12"/>
      <c r="BS968" s="12"/>
      <c r="BT968" s="12"/>
      <c r="BU968" s="12"/>
    </row>
    <row r="969" spans="66:73" x14ac:dyDescent="0.3">
      <c r="BN969" s="6"/>
      <c r="BO969" s="6"/>
      <c r="BP969" s="6"/>
      <c r="BQ969" s="6"/>
      <c r="BR969" s="12"/>
      <c r="BS969" s="12"/>
      <c r="BT969" s="12"/>
      <c r="BU969" s="12"/>
    </row>
    <row r="970" spans="66:73" x14ac:dyDescent="0.3">
      <c r="BN970" s="6"/>
      <c r="BO970" s="6"/>
      <c r="BP970" s="6"/>
      <c r="BQ970" s="6"/>
      <c r="BR970" s="12"/>
      <c r="BS970" s="12"/>
      <c r="BT970" s="12"/>
      <c r="BU970" s="12"/>
    </row>
    <row r="971" spans="66:73" x14ac:dyDescent="0.3">
      <c r="BN971" s="6"/>
      <c r="BO971" s="6"/>
      <c r="BP971" s="6"/>
      <c r="BQ971" s="6"/>
      <c r="BR971" s="12"/>
      <c r="BS971" s="12"/>
      <c r="BT971" s="12"/>
      <c r="BU971" s="12"/>
    </row>
    <row r="972" spans="66:73" x14ac:dyDescent="0.3">
      <c r="BN972" s="6"/>
      <c r="BO972" s="6"/>
      <c r="BP972" s="6"/>
      <c r="BQ972" s="6"/>
      <c r="BR972" s="12"/>
      <c r="BS972" s="12"/>
      <c r="BT972" s="12"/>
      <c r="BU972" s="12"/>
    </row>
    <row r="973" spans="66:73" x14ac:dyDescent="0.3">
      <c r="BN973" s="6"/>
      <c r="BO973" s="6"/>
      <c r="BP973" s="6"/>
      <c r="BQ973" s="6"/>
      <c r="BR973" s="12"/>
      <c r="BS973" s="12"/>
      <c r="BT973" s="12"/>
      <c r="BU973" s="12"/>
    </row>
    <row r="974" spans="66:73" x14ac:dyDescent="0.3">
      <c r="BN974" s="6"/>
      <c r="BO974" s="6"/>
      <c r="BP974" s="6"/>
      <c r="BQ974" s="6"/>
      <c r="BR974" s="12"/>
      <c r="BS974" s="12"/>
      <c r="BT974" s="12"/>
      <c r="BU974" s="12"/>
    </row>
    <row r="975" spans="66:73" x14ac:dyDescent="0.3">
      <c r="BN975" s="6"/>
      <c r="BO975" s="6"/>
      <c r="BP975" s="6"/>
      <c r="BQ975" s="6"/>
      <c r="BR975" s="12"/>
      <c r="BS975" s="12"/>
      <c r="BT975" s="12"/>
      <c r="BU975" s="12"/>
    </row>
    <row r="976" spans="66:73" x14ac:dyDescent="0.3">
      <c r="BN976" s="6"/>
      <c r="BO976" s="6"/>
      <c r="BP976" s="6"/>
      <c r="BQ976" s="6"/>
      <c r="BR976" s="12"/>
      <c r="BS976" s="12"/>
      <c r="BT976" s="12"/>
      <c r="BU976" s="12"/>
    </row>
    <row r="977" spans="66:73" x14ac:dyDescent="0.3">
      <c r="BN977" s="6"/>
      <c r="BO977" s="6"/>
      <c r="BP977" s="6"/>
      <c r="BQ977" s="6"/>
      <c r="BR977" s="12"/>
      <c r="BS977" s="12"/>
      <c r="BT977" s="12"/>
      <c r="BU977" s="12"/>
    </row>
    <row r="978" spans="66:73" x14ac:dyDescent="0.3">
      <c r="BN978" s="6"/>
      <c r="BO978" s="6"/>
      <c r="BP978" s="6"/>
      <c r="BQ978" s="6"/>
      <c r="BR978" s="12"/>
      <c r="BS978" s="12"/>
      <c r="BT978" s="12"/>
      <c r="BU978" s="12"/>
    </row>
    <row r="979" spans="66:73" x14ac:dyDescent="0.3">
      <c r="BN979" s="6"/>
      <c r="BO979" s="6"/>
      <c r="BP979" s="6"/>
      <c r="BQ979" s="6"/>
      <c r="BR979" s="12"/>
      <c r="BS979" s="12"/>
      <c r="BT979" s="12"/>
      <c r="BU979" s="12"/>
    </row>
    <row r="980" spans="66:73" x14ac:dyDescent="0.3">
      <c r="BN980" s="6"/>
      <c r="BO980" s="6"/>
      <c r="BP980" s="6"/>
      <c r="BQ980" s="6"/>
      <c r="BR980" s="12"/>
      <c r="BS980" s="12"/>
      <c r="BT980" s="12"/>
      <c r="BU980" s="12"/>
    </row>
    <row r="981" spans="66:73" x14ac:dyDescent="0.3">
      <c r="BN981" s="6"/>
      <c r="BO981" s="6"/>
      <c r="BP981" s="6"/>
      <c r="BQ981" s="6"/>
      <c r="BR981" s="12"/>
      <c r="BS981" s="12"/>
      <c r="BT981" s="12"/>
      <c r="BU981" s="12"/>
    </row>
    <row r="982" spans="66:73" x14ac:dyDescent="0.3">
      <c r="BN982" s="6"/>
      <c r="BO982" s="6"/>
      <c r="BP982" s="6"/>
      <c r="BQ982" s="6"/>
      <c r="BR982" s="12"/>
      <c r="BS982" s="12"/>
      <c r="BT982" s="12"/>
      <c r="BU982" s="12"/>
    </row>
    <row r="983" spans="66:73" x14ac:dyDescent="0.3">
      <c r="BN983" s="6"/>
      <c r="BO983" s="6"/>
      <c r="BP983" s="6"/>
      <c r="BQ983" s="6"/>
      <c r="BR983" s="12"/>
      <c r="BS983" s="12"/>
      <c r="BT983" s="12"/>
      <c r="BU983" s="12"/>
    </row>
    <row r="984" spans="66:73" x14ac:dyDescent="0.3">
      <c r="BN984" s="6"/>
      <c r="BO984" s="6"/>
      <c r="BP984" s="6"/>
      <c r="BQ984" s="6"/>
      <c r="BR984" s="12"/>
      <c r="BS984" s="12"/>
      <c r="BT984" s="12"/>
      <c r="BU984" s="12"/>
    </row>
    <row r="985" spans="66:73" x14ac:dyDescent="0.3">
      <c r="BN985" s="6"/>
      <c r="BO985" s="6"/>
      <c r="BP985" s="6"/>
      <c r="BQ985" s="6"/>
      <c r="BR985" s="12"/>
      <c r="BS985" s="12"/>
      <c r="BT985" s="12"/>
      <c r="BU985" s="12"/>
    </row>
    <row r="986" spans="66:73" x14ac:dyDescent="0.3">
      <c r="BN986" s="6"/>
      <c r="BO986" s="6"/>
      <c r="BP986" s="6"/>
      <c r="BQ986" s="6"/>
      <c r="BR986" s="12"/>
      <c r="BS986" s="12"/>
      <c r="BT986" s="12"/>
      <c r="BU986" s="12"/>
    </row>
    <row r="987" spans="66:73" x14ac:dyDescent="0.3">
      <c r="BN987" s="6"/>
      <c r="BO987" s="6"/>
      <c r="BP987" s="6"/>
      <c r="BQ987" s="6"/>
      <c r="BR987" s="12"/>
      <c r="BS987" s="12"/>
      <c r="BT987" s="12"/>
      <c r="BU987" s="12"/>
    </row>
    <row r="988" spans="66:73" x14ac:dyDescent="0.3">
      <c r="BN988" s="6"/>
      <c r="BO988" s="6"/>
      <c r="BP988" s="6"/>
      <c r="BQ988" s="6"/>
      <c r="BR988" s="12"/>
      <c r="BS988" s="12"/>
      <c r="BT988" s="12"/>
      <c r="BU988" s="12"/>
    </row>
    <row r="989" spans="66:73" x14ac:dyDescent="0.3">
      <c r="BN989" s="6"/>
      <c r="BO989" s="6"/>
      <c r="BP989" s="6"/>
      <c r="BQ989" s="6"/>
      <c r="BR989" s="12"/>
      <c r="BS989" s="12"/>
      <c r="BT989" s="12"/>
      <c r="BU989" s="12"/>
    </row>
    <row r="990" spans="66:73" x14ac:dyDescent="0.3">
      <c r="BN990" s="6"/>
      <c r="BO990" s="6"/>
      <c r="BP990" s="6"/>
      <c r="BQ990" s="6"/>
      <c r="BR990" s="12"/>
      <c r="BS990" s="12"/>
      <c r="BT990" s="12"/>
      <c r="BU990" s="12"/>
    </row>
    <row r="991" spans="66:73" x14ac:dyDescent="0.3">
      <c r="BN991" s="6"/>
      <c r="BO991" s="6"/>
      <c r="BP991" s="6"/>
      <c r="BQ991" s="6"/>
      <c r="BR991" s="12"/>
      <c r="BS991" s="12"/>
      <c r="BT991" s="12"/>
      <c r="BU991" s="12"/>
    </row>
    <row r="992" spans="66:73" x14ac:dyDescent="0.3">
      <c r="BN992" s="6"/>
      <c r="BO992" s="6"/>
      <c r="BP992" s="6"/>
      <c r="BQ992" s="6"/>
      <c r="BR992" s="12"/>
      <c r="BS992" s="12"/>
      <c r="BT992" s="12"/>
      <c r="BU992" s="12"/>
    </row>
    <row r="993" spans="66:73" x14ac:dyDescent="0.3">
      <c r="BN993" s="6"/>
      <c r="BO993" s="6"/>
      <c r="BP993" s="6"/>
      <c r="BQ993" s="6"/>
      <c r="BR993" s="12"/>
      <c r="BS993" s="12"/>
      <c r="BT993" s="12"/>
      <c r="BU993" s="12"/>
    </row>
    <row r="994" spans="66:73" x14ac:dyDescent="0.3">
      <c r="BN994" s="6"/>
      <c r="BO994" s="6"/>
      <c r="BP994" s="6"/>
      <c r="BQ994" s="6"/>
      <c r="BR994" s="12"/>
      <c r="BS994" s="12"/>
      <c r="BT994" s="12"/>
      <c r="BU994" s="12"/>
    </row>
    <row r="995" spans="66:73" x14ac:dyDescent="0.3">
      <c r="BN995" s="6"/>
      <c r="BO995" s="6"/>
      <c r="BP995" s="6"/>
      <c r="BQ995" s="6"/>
      <c r="BR995" s="12"/>
      <c r="BS995" s="12"/>
      <c r="BT995" s="12"/>
      <c r="BU995" s="12"/>
    </row>
    <row r="996" spans="66:73" x14ac:dyDescent="0.3">
      <c r="BN996" s="6"/>
      <c r="BO996" s="6"/>
      <c r="BP996" s="6"/>
      <c r="BQ996" s="6"/>
      <c r="BR996" s="12"/>
      <c r="BS996" s="12"/>
      <c r="BT996" s="12"/>
      <c r="BU996" s="12"/>
    </row>
    <row r="997" spans="66:73" x14ac:dyDescent="0.3">
      <c r="BN997" s="6"/>
      <c r="BO997" s="6"/>
      <c r="BP997" s="6"/>
      <c r="BQ997" s="6"/>
      <c r="BR997" s="12"/>
      <c r="BS997" s="12"/>
      <c r="BT997" s="12"/>
      <c r="BU997" s="12"/>
    </row>
    <row r="998" spans="66:73" x14ac:dyDescent="0.3">
      <c r="BN998" s="6"/>
      <c r="BO998" s="6"/>
      <c r="BP998" s="6"/>
      <c r="BQ998" s="6"/>
      <c r="BR998" s="12"/>
      <c r="BS998" s="12"/>
      <c r="BT998" s="12"/>
      <c r="BU998" s="12"/>
    </row>
    <row r="999" spans="66:73" x14ac:dyDescent="0.3">
      <c r="BN999" s="6"/>
      <c r="BO999" s="6"/>
      <c r="BP999" s="6"/>
      <c r="BQ999" s="6"/>
      <c r="BR999" s="12"/>
      <c r="BS999" s="12"/>
      <c r="BT999" s="12"/>
      <c r="BU999" s="12"/>
    </row>
    <row r="1000" spans="66:73" x14ac:dyDescent="0.3">
      <c r="BN1000" s="6"/>
      <c r="BO1000" s="6"/>
      <c r="BP1000" s="6"/>
      <c r="BQ1000" s="6"/>
      <c r="BR1000" s="12"/>
      <c r="BS1000" s="12"/>
      <c r="BT1000" s="12"/>
      <c r="BU1000" s="12"/>
    </row>
    <row r="1001" spans="66:73" x14ac:dyDescent="0.3">
      <c r="BN1001" s="6"/>
      <c r="BO1001" s="6"/>
      <c r="BP1001" s="6"/>
      <c r="BQ1001" s="6"/>
      <c r="BR1001" s="12"/>
      <c r="BS1001" s="12"/>
      <c r="BT1001" s="12"/>
      <c r="BU1001" s="12"/>
    </row>
    <row r="1002" spans="66:73" x14ac:dyDescent="0.3">
      <c r="BN1002" s="6"/>
      <c r="BO1002" s="6"/>
      <c r="BP1002" s="6"/>
      <c r="BQ1002" s="6"/>
      <c r="BR1002" s="12"/>
      <c r="BS1002" s="12"/>
      <c r="BT1002" s="12"/>
      <c r="BU1002" s="12"/>
    </row>
    <row r="1003" spans="66:73" x14ac:dyDescent="0.3">
      <c r="BN1003" s="6"/>
      <c r="BO1003" s="6"/>
      <c r="BP1003" s="6"/>
      <c r="BQ1003" s="6"/>
      <c r="BR1003" s="12"/>
      <c r="BS1003" s="12"/>
      <c r="BT1003" s="12"/>
      <c r="BU1003" s="12"/>
    </row>
    <row r="1004" spans="66:73" x14ac:dyDescent="0.3">
      <c r="BN1004" s="6"/>
      <c r="BO1004" s="6"/>
      <c r="BP1004" s="6"/>
      <c r="BQ1004" s="6"/>
      <c r="BR1004" s="12"/>
      <c r="BS1004" s="12"/>
      <c r="BT1004" s="12"/>
      <c r="BU1004" s="12"/>
    </row>
    <row r="1005" spans="66:73" x14ac:dyDescent="0.3">
      <c r="BN1005" s="6"/>
      <c r="BO1005" s="6"/>
      <c r="BP1005" s="6"/>
      <c r="BQ1005" s="6"/>
      <c r="BR1005" s="12"/>
      <c r="BS1005" s="12"/>
      <c r="BT1005" s="12"/>
      <c r="BU1005" s="12"/>
    </row>
    <row r="1006" spans="66:73" x14ac:dyDescent="0.3">
      <c r="BN1006" s="6"/>
      <c r="BO1006" s="6"/>
      <c r="BP1006" s="6"/>
      <c r="BQ1006" s="6"/>
      <c r="BR1006" s="12"/>
      <c r="BS1006" s="12"/>
      <c r="BT1006" s="12"/>
      <c r="BU1006" s="12"/>
    </row>
    <row r="1007" spans="66:73" x14ac:dyDescent="0.3">
      <c r="BN1007" s="6"/>
      <c r="BO1007" s="6"/>
      <c r="BP1007" s="6"/>
      <c r="BQ1007" s="6"/>
      <c r="BR1007" s="12"/>
      <c r="BS1007" s="12"/>
      <c r="BT1007" s="12"/>
      <c r="BU1007" s="12"/>
    </row>
    <row r="1008" spans="66:73" x14ac:dyDescent="0.3">
      <c r="BN1008" s="6"/>
      <c r="BO1008" s="6"/>
      <c r="BP1008" s="6"/>
      <c r="BQ1008" s="6"/>
      <c r="BR1008" s="12"/>
      <c r="BS1008" s="12"/>
      <c r="BT1008" s="12"/>
      <c r="BU1008" s="12"/>
    </row>
    <row r="1009" spans="66:73" x14ac:dyDescent="0.3">
      <c r="BN1009" s="6"/>
      <c r="BO1009" s="6"/>
      <c r="BP1009" s="6"/>
      <c r="BQ1009" s="6"/>
      <c r="BR1009" s="12"/>
      <c r="BS1009" s="12"/>
      <c r="BT1009" s="12"/>
      <c r="BU1009" s="12"/>
    </row>
    <row r="1010" spans="66:73" x14ac:dyDescent="0.3">
      <c r="BN1010" s="6"/>
      <c r="BO1010" s="6"/>
      <c r="BP1010" s="6"/>
      <c r="BQ1010" s="6"/>
      <c r="BR1010" s="12"/>
      <c r="BS1010" s="12"/>
      <c r="BT1010" s="12"/>
      <c r="BU1010" s="12"/>
    </row>
    <row r="1011" spans="66:73" x14ac:dyDescent="0.3">
      <c r="BN1011" s="6"/>
      <c r="BO1011" s="6"/>
      <c r="BP1011" s="6"/>
      <c r="BQ1011" s="6"/>
      <c r="BR1011" s="12"/>
      <c r="BS1011" s="12"/>
      <c r="BT1011" s="12"/>
      <c r="BU1011" s="12"/>
    </row>
    <row r="1012" spans="66:73" x14ac:dyDescent="0.3">
      <c r="BN1012" s="6"/>
      <c r="BO1012" s="6"/>
      <c r="BP1012" s="6"/>
      <c r="BQ1012" s="6"/>
      <c r="BR1012" s="12"/>
      <c r="BS1012" s="12"/>
      <c r="BT1012" s="12"/>
      <c r="BU1012" s="12"/>
    </row>
    <row r="1013" spans="66:73" x14ac:dyDescent="0.3">
      <c r="BN1013" s="6"/>
      <c r="BO1013" s="6"/>
      <c r="BP1013" s="6"/>
      <c r="BQ1013" s="6"/>
      <c r="BR1013" s="12"/>
      <c r="BS1013" s="12"/>
      <c r="BT1013" s="12"/>
      <c r="BU1013" s="12"/>
    </row>
    <row r="1014" spans="66:73" x14ac:dyDescent="0.3">
      <c r="BN1014" s="6"/>
      <c r="BO1014" s="6"/>
      <c r="BP1014" s="6"/>
      <c r="BQ1014" s="6"/>
      <c r="BR1014" s="12"/>
      <c r="BS1014" s="12"/>
      <c r="BT1014" s="12"/>
      <c r="BU1014" s="12"/>
    </row>
    <row r="1015" spans="66:73" x14ac:dyDescent="0.3">
      <c r="BN1015" s="6"/>
      <c r="BO1015" s="6"/>
      <c r="BP1015" s="6"/>
      <c r="BQ1015" s="6"/>
      <c r="BR1015" s="12"/>
      <c r="BS1015" s="12"/>
      <c r="BT1015" s="12"/>
      <c r="BU1015" s="12"/>
    </row>
    <row r="1016" spans="66:73" x14ac:dyDescent="0.3">
      <c r="BN1016" s="6"/>
      <c r="BO1016" s="6"/>
      <c r="BP1016" s="6"/>
      <c r="BQ1016" s="6"/>
      <c r="BR1016" s="12"/>
      <c r="BS1016" s="12"/>
      <c r="BT1016" s="12"/>
      <c r="BU1016" s="12"/>
    </row>
    <row r="1017" spans="66:73" x14ac:dyDescent="0.3">
      <c r="BN1017" s="6"/>
      <c r="BO1017" s="6"/>
      <c r="BP1017" s="6"/>
      <c r="BQ1017" s="6"/>
      <c r="BR1017" s="12"/>
      <c r="BS1017" s="12"/>
      <c r="BT1017" s="12"/>
      <c r="BU1017" s="12"/>
    </row>
    <row r="1018" spans="66:73" x14ac:dyDescent="0.3">
      <c r="BN1018" s="6"/>
      <c r="BO1018" s="6"/>
      <c r="BP1018" s="6"/>
      <c r="BQ1018" s="6"/>
      <c r="BR1018" s="12"/>
      <c r="BS1018" s="12"/>
      <c r="BT1018" s="12"/>
      <c r="BU1018" s="12"/>
    </row>
    <row r="1019" spans="66:73" x14ac:dyDescent="0.3">
      <c r="BN1019" s="6"/>
      <c r="BO1019" s="6"/>
      <c r="BP1019" s="6"/>
      <c r="BQ1019" s="6"/>
      <c r="BR1019" s="12"/>
      <c r="BS1019" s="12"/>
      <c r="BT1019" s="12"/>
      <c r="BU1019" s="12"/>
    </row>
    <row r="1020" spans="66:73" x14ac:dyDescent="0.3">
      <c r="BN1020" s="6"/>
      <c r="BO1020" s="6"/>
      <c r="BP1020" s="6"/>
      <c r="BQ1020" s="6"/>
      <c r="BR1020" s="12"/>
      <c r="BS1020" s="12"/>
      <c r="BT1020" s="12"/>
      <c r="BU1020" s="12"/>
    </row>
    <row r="1021" spans="66:73" x14ac:dyDescent="0.3">
      <c r="BN1021" s="6"/>
      <c r="BO1021" s="6"/>
      <c r="BP1021" s="6"/>
      <c r="BQ1021" s="6"/>
      <c r="BR1021" s="12"/>
      <c r="BS1021" s="12"/>
      <c r="BT1021" s="12"/>
      <c r="BU1021" s="12"/>
    </row>
    <row r="1022" spans="66:73" x14ac:dyDescent="0.3">
      <c r="BN1022" s="6"/>
      <c r="BO1022" s="6"/>
      <c r="BP1022" s="6"/>
      <c r="BQ1022" s="6"/>
      <c r="BR1022" s="12"/>
      <c r="BS1022" s="12"/>
      <c r="BT1022" s="12"/>
      <c r="BU1022" s="12"/>
    </row>
    <row r="1023" spans="66:73" x14ac:dyDescent="0.3">
      <c r="BN1023" s="6"/>
      <c r="BO1023" s="6"/>
      <c r="BP1023" s="6"/>
      <c r="BQ1023" s="6"/>
      <c r="BR1023" s="12"/>
      <c r="BS1023" s="12"/>
      <c r="BT1023" s="12"/>
      <c r="BU1023" s="12"/>
    </row>
    <row r="1024" spans="66:73" x14ac:dyDescent="0.3">
      <c r="BN1024" s="6"/>
      <c r="BO1024" s="6"/>
      <c r="BP1024" s="6"/>
      <c r="BQ1024" s="6"/>
      <c r="BR1024" s="12"/>
      <c r="BS1024" s="12"/>
      <c r="BT1024" s="12"/>
      <c r="BU1024" s="12"/>
    </row>
    <row r="1025" spans="66:73" x14ac:dyDescent="0.3">
      <c r="BN1025" s="6"/>
      <c r="BO1025" s="6"/>
      <c r="BP1025" s="6"/>
      <c r="BQ1025" s="6"/>
      <c r="BR1025" s="12"/>
      <c r="BS1025" s="12"/>
      <c r="BT1025" s="12"/>
      <c r="BU1025" s="12"/>
    </row>
    <row r="1026" spans="66:73" x14ac:dyDescent="0.3">
      <c r="BN1026" s="6"/>
      <c r="BO1026" s="6"/>
      <c r="BP1026" s="6"/>
      <c r="BQ1026" s="6"/>
      <c r="BR1026" s="12"/>
      <c r="BS1026" s="12"/>
      <c r="BT1026" s="12"/>
      <c r="BU1026" s="12"/>
    </row>
    <row r="1027" spans="66:73" x14ac:dyDescent="0.3">
      <c r="BN1027" s="6"/>
      <c r="BO1027" s="6"/>
      <c r="BP1027" s="6"/>
      <c r="BQ1027" s="6"/>
      <c r="BR1027" s="12"/>
      <c r="BS1027" s="12"/>
      <c r="BT1027" s="12"/>
      <c r="BU1027" s="12"/>
    </row>
    <row r="1028" spans="66:73" x14ac:dyDescent="0.3">
      <c r="BN1028" s="6"/>
      <c r="BO1028" s="6"/>
      <c r="BP1028" s="6"/>
      <c r="BQ1028" s="6"/>
      <c r="BR1028" s="12"/>
      <c r="BS1028" s="12"/>
      <c r="BT1028" s="12"/>
      <c r="BU1028" s="12"/>
    </row>
    <row r="1029" spans="66:73" x14ac:dyDescent="0.3">
      <c r="BN1029" s="6"/>
      <c r="BO1029" s="6"/>
      <c r="BP1029" s="6"/>
      <c r="BQ1029" s="6"/>
      <c r="BR1029" s="12"/>
      <c r="BS1029" s="12"/>
      <c r="BT1029" s="12"/>
      <c r="BU1029" s="12"/>
    </row>
    <row r="1030" spans="66:73" x14ac:dyDescent="0.3">
      <c r="BN1030" s="6"/>
      <c r="BO1030" s="6"/>
      <c r="BP1030" s="6"/>
      <c r="BQ1030" s="6"/>
      <c r="BR1030" s="12"/>
      <c r="BS1030" s="12"/>
      <c r="BT1030" s="12"/>
      <c r="BU1030" s="12"/>
    </row>
    <row r="1031" spans="66:73" x14ac:dyDescent="0.3">
      <c r="BN1031" s="6"/>
      <c r="BO1031" s="6"/>
      <c r="BP1031" s="6"/>
      <c r="BQ1031" s="6"/>
      <c r="BR1031" s="12"/>
      <c r="BS1031" s="12"/>
      <c r="BT1031" s="12"/>
      <c r="BU1031" s="12"/>
    </row>
    <row r="1032" spans="66:73" x14ac:dyDescent="0.3">
      <c r="BN1032" s="6"/>
      <c r="BO1032" s="6"/>
      <c r="BP1032" s="6"/>
      <c r="BQ1032" s="6"/>
      <c r="BR1032" s="12"/>
      <c r="BS1032" s="12"/>
      <c r="BT1032" s="12"/>
      <c r="BU1032" s="12"/>
    </row>
    <row r="1033" spans="66:73" x14ac:dyDescent="0.3">
      <c r="BN1033" s="6"/>
      <c r="BO1033" s="6"/>
      <c r="BP1033" s="6"/>
      <c r="BQ1033" s="6"/>
      <c r="BR1033" s="12"/>
      <c r="BS1033" s="12"/>
      <c r="BT1033" s="12"/>
      <c r="BU1033" s="12"/>
    </row>
    <row r="1034" spans="66:73" x14ac:dyDescent="0.3">
      <c r="BN1034" s="6"/>
      <c r="BO1034" s="6"/>
      <c r="BP1034" s="6"/>
      <c r="BQ1034" s="6"/>
      <c r="BR1034" s="12"/>
      <c r="BS1034" s="12"/>
      <c r="BT1034" s="12"/>
      <c r="BU1034" s="12"/>
    </row>
    <row r="1035" spans="66:73" x14ac:dyDescent="0.3">
      <c r="BN1035" s="6"/>
      <c r="BO1035" s="6"/>
      <c r="BP1035" s="6"/>
      <c r="BQ1035" s="6"/>
      <c r="BR1035" s="12"/>
      <c r="BS1035" s="12"/>
      <c r="BT1035" s="12"/>
      <c r="BU1035" s="12"/>
    </row>
    <row r="1036" spans="66:73" x14ac:dyDescent="0.3">
      <c r="BN1036" s="6"/>
      <c r="BO1036" s="6"/>
      <c r="BP1036" s="6"/>
      <c r="BQ1036" s="6"/>
      <c r="BR1036" s="12"/>
      <c r="BS1036" s="12"/>
      <c r="BT1036" s="12"/>
      <c r="BU1036" s="12"/>
    </row>
    <row r="1037" spans="66:73" x14ac:dyDescent="0.3">
      <c r="BN1037" s="6"/>
      <c r="BO1037" s="6"/>
      <c r="BP1037" s="6"/>
      <c r="BQ1037" s="6"/>
      <c r="BR1037" s="12"/>
      <c r="BS1037" s="12"/>
      <c r="BT1037" s="12"/>
      <c r="BU1037" s="12"/>
    </row>
    <row r="1038" spans="66:73" x14ac:dyDescent="0.3">
      <c r="BN1038" s="6"/>
      <c r="BO1038" s="6"/>
      <c r="BP1038" s="6"/>
      <c r="BQ1038" s="6"/>
      <c r="BR1038" s="12"/>
      <c r="BS1038" s="12"/>
      <c r="BT1038" s="12"/>
      <c r="BU1038" s="12"/>
    </row>
    <row r="1039" spans="66:73" x14ac:dyDescent="0.3">
      <c r="BN1039" s="6"/>
      <c r="BO1039" s="6"/>
      <c r="BP1039" s="6"/>
      <c r="BQ1039" s="6"/>
      <c r="BR1039" s="12"/>
      <c r="BS1039" s="12"/>
      <c r="BT1039" s="12"/>
      <c r="BU1039" s="12"/>
    </row>
    <row r="1040" spans="66:73" x14ac:dyDescent="0.3">
      <c r="BN1040" s="6"/>
      <c r="BO1040" s="6"/>
      <c r="BP1040" s="6"/>
      <c r="BQ1040" s="6"/>
      <c r="BR1040" s="12"/>
      <c r="BS1040" s="12"/>
      <c r="BT1040" s="12"/>
      <c r="BU1040" s="12"/>
    </row>
    <row r="1041" spans="66:73" x14ac:dyDescent="0.3">
      <c r="BN1041" s="6"/>
      <c r="BO1041" s="6"/>
      <c r="BP1041" s="6"/>
      <c r="BQ1041" s="6"/>
      <c r="BR1041" s="12"/>
      <c r="BS1041" s="12"/>
      <c r="BT1041" s="12"/>
      <c r="BU1041" s="12"/>
    </row>
    <row r="1042" spans="66:73" x14ac:dyDescent="0.3">
      <c r="BN1042" s="6"/>
      <c r="BO1042" s="6"/>
      <c r="BP1042" s="6"/>
      <c r="BQ1042" s="6"/>
      <c r="BR1042" s="12"/>
      <c r="BS1042" s="12"/>
      <c r="BT1042" s="12"/>
      <c r="BU1042" s="12"/>
    </row>
    <row r="1043" spans="66:73" x14ac:dyDescent="0.3">
      <c r="BN1043" s="6"/>
      <c r="BO1043" s="6"/>
      <c r="BP1043" s="6"/>
      <c r="BQ1043" s="6"/>
      <c r="BR1043" s="12"/>
      <c r="BS1043" s="12"/>
      <c r="BT1043" s="12"/>
      <c r="BU1043" s="12"/>
    </row>
    <row r="1044" spans="66:73" x14ac:dyDescent="0.3">
      <c r="BN1044" s="6"/>
      <c r="BO1044" s="6"/>
      <c r="BP1044" s="6"/>
      <c r="BQ1044" s="6"/>
      <c r="BR1044" s="12"/>
      <c r="BS1044" s="12"/>
      <c r="BT1044" s="12"/>
      <c r="BU1044" s="12"/>
    </row>
    <row r="1045" spans="66:73" x14ac:dyDescent="0.3">
      <c r="BN1045" s="6"/>
      <c r="BO1045" s="6"/>
      <c r="BP1045" s="6"/>
      <c r="BQ1045" s="6"/>
      <c r="BR1045" s="12"/>
      <c r="BS1045" s="12"/>
      <c r="BT1045" s="12"/>
      <c r="BU1045" s="12"/>
    </row>
    <row r="1046" spans="66:73" x14ac:dyDescent="0.3">
      <c r="BN1046" s="6"/>
      <c r="BO1046" s="6"/>
      <c r="BP1046" s="6"/>
      <c r="BQ1046" s="6"/>
      <c r="BR1046" s="12"/>
      <c r="BS1046" s="12"/>
      <c r="BT1046" s="12"/>
      <c r="BU1046" s="12"/>
    </row>
    <row r="1047" spans="66:73" x14ac:dyDescent="0.3">
      <c r="BN1047" s="6"/>
      <c r="BO1047" s="6"/>
      <c r="BP1047" s="6"/>
      <c r="BQ1047" s="6"/>
      <c r="BR1047" s="12"/>
      <c r="BS1047" s="12"/>
      <c r="BT1047" s="12"/>
      <c r="BU1047" s="12"/>
    </row>
    <row r="1048" spans="66:73" x14ac:dyDescent="0.3">
      <c r="BN1048" s="6"/>
      <c r="BO1048" s="6"/>
      <c r="BP1048" s="6"/>
      <c r="BQ1048" s="6"/>
      <c r="BR1048" s="12"/>
      <c r="BS1048" s="12"/>
      <c r="BT1048" s="12"/>
      <c r="BU1048" s="12"/>
    </row>
    <row r="1049" spans="66:73" x14ac:dyDescent="0.3">
      <c r="BN1049" s="6"/>
      <c r="BO1049" s="6"/>
      <c r="BP1049" s="6"/>
      <c r="BQ1049" s="6"/>
      <c r="BR1049" s="12"/>
      <c r="BS1049" s="12"/>
      <c r="BT1049" s="12"/>
      <c r="BU1049" s="12"/>
    </row>
    <row r="1050" spans="66:73" x14ac:dyDescent="0.3">
      <c r="BN1050" s="6"/>
      <c r="BO1050" s="6"/>
      <c r="BP1050" s="6"/>
      <c r="BQ1050" s="6"/>
      <c r="BR1050" s="12"/>
      <c r="BS1050" s="12"/>
      <c r="BT1050" s="12"/>
      <c r="BU1050" s="12"/>
    </row>
    <row r="1051" spans="66:73" x14ac:dyDescent="0.3">
      <c r="BN1051" s="6"/>
      <c r="BO1051" s="6"/>
      <c r="BP1051" s="6"/>
      <c r="BQ1051" s="6"/>
      <c r="BR1051" s="12"/>
      <c r="BS1051" s="12"/>
      <c r="BT1051" s="12"/>
      <c r="BU1051" s="12"/>
    </row>
    <row r="1052" spans="66:73" x14ac:dyDescent="0.3">
      <c r="BN1052" s="6"/>
      <c r="BO1052" s="6"/>
      <c r="BP1052" s="6"/>
      <c r="BQ1052" s="6"/>
      <c r="BR1052" s="12"/>
      <c r="BS1052" s="12"/>
      <c r="BT1052" s="12"/>
      <c r="BU1052" s="12"/>
    </row>
    <row r="1053" spans="66:73" x14ac:dyDescent="0.3">
      <c r="BN1053" s="6"/>
      <c r="BO1053" s="6"/>
      <c r="BP1053" s="6"/>
      <c r="BQ1053" s="6"/>
      <c r="BR1053" s="12"/>
      <c r="BS1053" s="12"/>
      <c r="BT1053" s="12"/>
      <c r="BU1053" s="12"/>
    </row>
    <row r="1054" spans="66:73" x14ac:dyDescent="0.3">
      <c r="BN1054" s="6"/>
      <c r="BO1054" s="6"/>
      <c r="BP1054" s="6"/>
      <c r="BQ1054" s="6"/>
      <c r="BR1054" s="12"/>
      <c r="BS1054" s="12"/>
      <c r="BT1054" s="12"/>
      <c r="BU1054" s="12"/>
    </row>
    <row r="1055" spans="66:73" x14ac:dyDescent="0.3">
      <c r="BN1055" s="6"/>
      <c r="BO1055" s="6"/>
      <c r="BP1055" s="6"/>
      <c r="BQ1055" s="6"/>
      <c r="BR1055" s="12"/>
      <c r="BS1055" s="12"/>
      <c r="BT1055" s="12"/>
      <c r="BU1055" s="12"/>
    </row>
    <row r="1056" spans="66:73" x14ac:dyDescent="0.3">
      <c r="BN1056" s="6"/>
      <c r="BO1056" s="6"/>
      <c r="BP1056" s="6"/>
      <c r="BQ1056" s="6"/>
      <c r="BR1056" s="12"/>
      <c r="BS1056" s="12"/>
      <c r="BT1056" s="12"/>
      <c r="BU1056" s="12"/>
    </row>
    <row r="1057" spans="66:73" x14ac:dyDescent="0.3">
      <c r="BN1057" s="6"/>
      <c r="BO1057" s="6"/>
      <c r="BP1057" s="6"/>
      <c r="BQ1057" s="6"/>
      <c r="BR1057" s="12"/>
      <c r="BS1057" s="12"/>
      <c r="BT1057" s="12"/>
      <c r="BU1057" s="12"/>
    </row>
    <row r="1058" spans="66:73" x14ac:dyDescent="0.3">
      <c r="BN1058" s="6"/>
      <c r="BO1058" s="6"/>
      <c r="BP1058" s="6"/>
      <c r="BQ1058" s="6"/>
      <c r="BR1058" s="12"/>
      <c r="BS1058" s="12"/>
      <c r="BT1058" s="12"/>
      <c r="BU1058" s="12"/>
    </row>
    <row r="1059" spans="66:73" x14ac:dyDescent="0.3">
      <c r="BN1059" s="6"/>
      <c r="BO1059" s="6"/>
      <c r="BP1059" s="6"/>
      <c r="BQ1059" s="6"/>
      <c r="BR1059" s="12"/>
      <c r="BS1059" s="12"/>
      <c r="BT1059" s="12"/>
      <c r="BU1059" s="12"/>
    </row>
    <row r="1060" spans="66:73" x14ac:dyDescent="0.3">
      <c r="BN1060" s="6"/>
      <c r="BO1060" s="6"/>
      <c r="BP1060" s="6"/>
      <c r="BQ1060" s="6"/>
      <c r="BR1060" s="12"/>
      <c r="BS1060" s="12"/>
      <c r="BT1060" s="12"/>
      <c r="BU1060" s="12"/>
    </row>
    <row r="1061" spans="66:73" x14ac:dyDescent="0.3">
      <c r="BN1061" s="6"/>
      <c r="BO1061" s="6"/>
      <c r="BP1061" s="6"/>
      <c r="BQ1061" s="6"/>
      <c r="BR1061" s="12"/>
      <c r="BS1061" s="12"/>
      <c r="BT1061" s="12"/>
      <c r="BU1061" s="12"/>
    </row>
    <row r="1062" spans="66:73" x14ac:dyDescent="0.3">
      <c r="BN1062" s="6"/>
      <c r="BO1062" s="6"/>
      <c r="BP1062" s="6"/>
      <c r="BQ1062" s="6"/>
      <c r="BR1062" s="12"/>
      <c r="BS1062" s="12"/>
      <c r="BT1062" s="12"/>
      <c r="BU1062" s="12"/>
    </row>
    <row r="1063" spans="66:73" x14ac:dyDescent="0.3">
      <c r="BN1063" s="6"/>
      <c r="BO1063" s="6"/>
      <c r="BP1063" s="6"/>
      <c r="BQ1063" s="6"/>
      <c r="BR1063" s="12"/>
      <c r="BS1063" s="12"/>
      <c r="BT1063" s="12"/>
      <c r="BU1063" s="12"/>
    </row>
    <row r="1064" spans="66:73" x14ac:dyDescent="0.3">
      <c r="BN1064" s="6"/>
      <c r="BO1064" s="6"/>
      <c r="BP1064" s="6"/>
      <c r="BQ1064" s="6"/>
      <c r="BR1064" s="12"/>
      <c r="BS1064" s="12"/>
      <c r="BT1064" s="12"/>
      <c r="BU1064" s="12"/>
    </row>
    <row r="1065" spans="66:73" x14ac:dyDescent="0.3">
      <c r="BN1065" s="6"/>
      <c r="BO1065" s="6"/>
      <c r="BP1065" s="6"/>
      <c r="BQ1065" s="6"/>
      <c r="BR1065" s="12"/>
      <c r="BS1065" s="12"/>
      <c r="BT1065" s="12"/>
      <c r="BU1065" s="12"/>
    </row>
    <row r="1066" spans="66:73" x14ac:dyDescent="0.3">
      <c r="BN1066" s="6"/>
      <c r="BO1066" s="6"/>
      <c r="BP1066" s="6"/>
      <c r="BQ1066" s="6"/>
      <c r="BR1066" s="12"/>
      <c r="BS1066" s="12"/>
      <c r="BT1066" s="12"/>
      <c r="BU1066" s="12"/>
    </row>
    <row r="1067" spans="66:73" x14ac:dyDescent="0.3">
      <c r="BN1067" s="6"/>
      <c r="BO1067" s="6"/>
      <c r="BP1067" s="6"/>
      <c r="BQ1067" s="6"/>
      <c r="BR1067" s="12"/>
      <c r="BS1067" s="12"/>
      <c r="BT1067" s="12"/>
      <c r="BU1067" s="12"/>
    </row>
    <row r="1068" spans="66:73" x14ac:dyDescent="0.3">
      <c r="BN1068" s="6"/>
      <c r="BO1068" s="6"/>
      <c r="BP1068" s="6"/>
      <c r="BQ1068" s="6"/>
      <c r="BR1068" s="12"/>
      <c r="BS1068" s="12"/>
      <c r="BT1068" s="12"/>
      <c r="BU1068" s="12"/>
    </row>
    <row r="1069" spans="66:73" x14ac:dyDescent="0.3">
      <c r="BN1069" s="6"/>
      <c r="BO1069" s="6"/>
      <c r="BP1069" s="6"/>
      <c r="BQ1069" s="6"/>
      <c r="BR1069" s="12"/>
      <c r="BS1069" s="12"/>
      <c r="BT1069" s="12"/>
      <c r="BU1069" s="12"/>
    </row>
    <row r="1070" spans="66:73" x14ac:dyDescent="0.3">
      <c r="BN1070" s="6"/>
      <c r="BO1070" s="6"/>
      <c r="BP1070" s="6"/>
      <c r="BQ1070" s="6"/>
      <c r="BR1070" s="12"/>
      <c r="BS1070" s="12"/>
      <c r="BT1070" s="12"/>
      <c r="BU1070" s="12"/>
    </row>
    <row r="1071" spans="66:73" x14ac:dyDescent="0.3">
      <c r="BN1071" s="6"/>
      <c r="BO1071" s="6"/>
      <c r="BP1071" s="6"/>
      <c r="BQ1071" s="6"/>
      <c r="BR1071" s="12"/>
      <c r="BS1071" s="12"/>
      <c r="BT1071" s="12"/>
      <c r="BU1071" s="12"/>
    </row>
    <row r="1072" spans="66:73" x14ac:dyDescent="0.3">
      <c r="BN1072" s="6"/>
      <c r="BO1072" s="6"/>
      <c r="BP1072" s="6"/>
      <c r="BQ1072" s="6"/>
      <c r="BR1072" s="12"/>
      <c r="BS1072" s="12"/>
      <c r="BT1072" s="12"/>
      <c r="BU1072" s="12"/>
    </row>
    <row r="1073" spans="66:73" x14ac:dyDescent="0.3">
      <c r="BN1073" s="6"/>
      <c r="BO1073" s="6"/>
      <c r="BP1073" s="6"/>
      <c r="BQ1073" s="6"/>
      <c r="BR1073" s="12"/>
      <c r="BS1073" s="12"/>
      <c r="BT1073" s="12"/>
      <c r="BU1073" s="12"/>
    </row>
    <row r="1074" spans="66:73" x14ac:dyDescent="0.3">
      <c r="BN1074" s="6"/>
      <c r="BO1074" s="6"/>
      <c r="BP1074" s="6"/>
      <c r="BQ1074" s="6"/>
      <c r="BR1074" s="12"/>
      <c r="BS1074" s="12"/>
      <c r="BT1074" s="12"/>
      <c r="BU1074" s="12"/>
    </row>
    <row r="1075" spans="66:73" x14ac:dyDescent="0.3">
      <c r="BN1075" s="6"/>
      <c r="BO1075" s="6"/>
      <c r="BP1075" s="6"/>
      <c r="BQ1075" s="6"/>
      <c r="BR1075" s="12"/>
      <c r="BS1075" s="12"/>
      <c r="BT1075" s="12"/>
      <c r="BU1075" s="12"/>
    </row>
    <row r="1076" spans="66:73" x14ac:dyDescent="0.3">
      <c r="BN1076" s="6"/>
      <c r="BO1076" s="6"/>
      <c r="BP1076" s="6"/>
      <c r="BQ1076" s="6"/>
      <c r="BR1076" s="12"/>
      <c r="BS1076" s="12"/>
      <c r="BT1076" s="12"/>
      <c r="BU1076" s="12"/>
    </row>
    <row r="1077" spans="66:73" x14ac:dyDescent="0.3">
      <c r="BN1077" s="6"/>
      <c r="BO1077" s="6"/>
      <c r="BP1077" s="6"/>
      <c r="BQ1077" s="6"/>
      <c r="BR1077" s="12"/>
      <c r="BS1077" s="12"/>
      <c r="BT1077" s="12"/>
      <c r="BU1077" s="12"/>
    </row>
    <row r="1078" spans="66:73" x14ac:dyDescent="0.3">
      <c r="BN1078" s="6"/>
      <c r="BO1078" s="6"/>
      <c r="BP1078" s="6"/>
      <c r="BQ1078" s="6"/>
      <c r="BR1078" s="12"/>
      <c r="BS1078" s="12"/>
      <c r="BT1078" s="12"/>
      <c r="BU1078" s="12"/>
    </row>
    <row r="1079" spans="66:73" x14ac:dyDescent="0.3">
      <c r="BN1079" s="6"/>
      <c r="BO1079" s="6"/>
      <c r="BP1079" s="6"/>
      <c r="BQ1079" s="6"/>
      <c r="BR1079" s="12"/>
      <c r="BS1079" s="12"/>
      <c r="BT1079" s="12"/>
      <c r="BU1079" s="12"/>
    </row>
    <row r="1080" spans="66:73" x14ac:dyDescent="0.3">
      <c r="BN1080" s="6"/>
      <c r="BO1080" s="6"/>
      <c r="BP1080" s="6"/>
      <c r="BQ1080" s="6"/>
      <c r="BR1080" s="12"/>
      <c r="BS1080" s="12"/>
      <c r="BT1080" s="12"/>
      <c r="BU1080" s="12"/>
    </row>
    <row r="1081" spans="66:73" x14ac:dyDescent="0.3">
      <c r="BN1081" s="6"/>
      <c r="BO1081" s="6"/>
      <c r="BP1081" s="6"/>
      <c r="BQ1081" s="6"/>
      <c r="BR1081" s="12"/>
      <c r="BS1081" s="12"/>
      <c r="BT1081" s="12"/>
      <c r="BU1081" s="12"/>
    </row>
    <row r="1082" spans="66:73" x14ac:dyDescent="0.3">
      <c r="BN1082" s="6"/>
      <c r="BO1082" s="6"/>
      <c r="BP1082" s="6"/>
      <c r="BQ1082" s="6"/>
      <c r="BR1082" s="12"/>
      <c r="BS1082" s="12"/>
      <c r="BT1082" s="12"/>
      <c r="BU1082" s="12"/>
    </row>
    <row r="1083" spans="66:73" x14ac:dyDescent="0.3">
      <c r="BN1083" s="6"/>
      <c r="BO1083" s="6"/>
      <c r="BP1083" s="6"/>
      <c r="BQ1083" s="6"/>
      <c r="BR1083" s="12"/>
      <c r="BS1083" s="12"/>
      <c r="BT1083" s="12"/>
      <c r="BU1083" s="12"/>
    </row>
    <row r="1084" spans="66:73" x14ac:dyDescent="0.3">
      <c r="BN1084" s="6"/>
      <c r="BO1084" s="6"/>
      <c r="BP1084" s="6"/>
      <c r="BQ1084" s="6"/>
      <c r="BR1084" s="12"/>
      <c r="BS1084" s="12"/>
      <c r="BT1084" s="12"/>
      <c r="BU1084" s="12"/>
    </row>
    <row r="1085" spans="66:73" x14ac:dyDescent="0.3">
      <c r="BN1085" s="6"/>
      <c r="BO1085" s="6"/>
      <c r="BP1085" s="6"/>
      <c r="BQ1085" s="6"/>
      <c r="BR1085" s="12"/>
      <c r="BS1085" s="12"/>
      <c r="BT1085" s="12"/>
      <c r="BU1085" s="12"/>
    </row>
    <row r="1086" spans="66:73" x14ac:dyDescent="0.3">
      <c r="BN1086" s="6"/>
      <c r="BO1086" s="6"/>
      <c r="BP1086" s="6"/>
      <c r="BQ1086" s="6"/>
      <c r="BR1086" s="12"/>
      <c r="BS1086" s="12"/>
      <c r="BT1086" s="12"/>
      <c r="BU1086" s="12"/>
    </row>
    <row r="1087" spans="66:73" x14ac:dyDescent="0.3">
      <c r="BN1087" s="6"/>
      <c r="BO1087" s="6"/>
      <c r="BP1087" s="6"/>
      <c r="BQ1087" s="6"/>
      <c r="BR1087" s="12"/>
      <c r="BS1087" s="12"/>
      <c r="BT1087" s="12"/>
      <c r="BU1087" s="12"/>
    </row>
    <row r="1088" spans="66:73" x14ac:dyDescent="0.3">
      <c r="BN1088" s="6"/>
      <c r="BO1088" s="6"/>
      <c r="BP1088" s="6"/>
      <c r="BQ1088" s="6"/>
      <c r="BR1088" s="12"/>
      <c r="BS1088" s="12"/>
      <c r="BT1088" s="12"/>
      <c r="BU1088" s="12"/>
    </row>
    <row r="1089" spans="66:73" x14ac:dyDescent="0.3">
      <c r="BN1089" s="6"/>
      <c r="BO1089" s="6"/>
      <c r="BP1089" s="6"/>
      <c r="BQ1089" s="6"/>
      <c r="BR1089" s="12"/>
      <c r="BS1089" s="12"/>
      <c r="BT1089" s="12"/>
      <c r="BU1089" s="12"/>
    </row>
    <row r="1090" spans="66:73" x14ac:dyDescent="0.3">
      <c r="BN1090" s="6"/>
      <c r="BO1090" s="6"/>
      <c r="BP1090" s="6"/>
      <c r="BQ1090" s="6"/>
      <c r="BR1090" s="12"/>
      <c r="BS1090" s="12"/>
      <c r="BT1090" s="12"/>
      <c r="BU1090" s="12"/>
    </row>
    <row r="1091" spans="66:73" x14ac:dyDescent="0.3">
      <c r="BN1091" s="6"/>
      <c r="BO1091" s="6"/>
      <c r="BP1091" s="6"/>
      <c r="BQ1091" s="6"/>
      <c r="BR1091" s="12"/>
      <c r="BS1091" s="12"/>
      <c r="BT1091" s="12"/>
      <c r="BU1091" s="12"/>
    </row>
    <row r="1092" spans="66:73" x14ac:dyDescent="0.3">
      <c r="BN1092" s="6"/>
      <c r="BO1092" s="6"/>
      <c r="BP1092" s="6"/>
      <c r="BQ1092" s="6"/>
      <c r="BR1092" s="12"/>
      <c r="BS1092" s="12"/>
      <c r="BT1092" s="12"/>
      <c r="BU1092" s="12"/>
    </row>
    <row r="1093" spans="66:73" x14ac:dyDescent="0.3">
      <c r="BN1093" s="6"/>
      <c r="BO1093" s="6"/>
      <c r="BP1093" s="6"/>
      <c r="BQ1093" s="6"/>
      <c r="BR1093" s="12"/>
      <c r="BS1093" s="12"/>
      <c r="BT1093" s="12"/>
      <c r="BU1093" s="12"/>
    </row>
    <row r="1094" spans="66:73" x14ac:dyDescent="0.3">
      <c r="BN1094" s="6"/>
      <c r="BO1094" s="6"/>
      <c r="BP1094" s="6"/>
      <c r="BQ1094" s="6"/>
      <c r="BR1094" s="12"/>
      <c r="BS1094" s="12"/>
      <c r="BT1094" s="12"/>
      <c r="BU1094" s="12"/>
    </row>
    <row r="1095" spans="66:73" x14ac:dyDescent="0.3">
      <c r="BN1095" s="6"/>
      <c r="BO1095" s="6"/>
      <c r="BP1095" s="6"/>
      <c r="BQ1095" s="6"/>
      <c r="BR1095" s="12"/>
      <c r="BS1095" s="12"/>
      <c r="BT1095" s="12"/>
      <c r="BU1095" s="12"/>
    </row>
    <row r="1096" spans="66:73" x14ac:dyDescent="0.3">
      <c r="BN1096" s="6"/>
      <c r="BO1096" s="6"/>
      <c r="BP1096" s="6"/>
      <c r="BQ1096" s="6"/>
      <c r="BR1096" s="12"/>
      <c r="BS1096" s="12"/>
      <c r="BT1096" s="12"/>
      <c r="BU1096" s="12"/>
    </row>
    <row r="1097" spans="66:73" x14ac:dyDescent="0.3">
      <c r="BN1097" s="6"/>
      <c r="BO1097" s="6"/>
      <c r="BP1097" s="6"/>
      <c r="BQ1097" s="6"/>
      <c r="BR1097" s="12"/>
      <c r="BS1097" s="12"/>
      <c r="BT1097" s="12"/>
      <c r="BU1097" s="12"/>
    </row>
    <row r="1098" spans="66:73" x14ac:dyDescent="0.3">
      <c r="BN1098" s="6"/>
      <c r="BO1098" s="6"/>
      <c r="BP1098" s="6"/>
      <c r="BQ1098" s="6"/>
      <c r="BR1098" s="12"/>
      <c r="BS1098" s="12"/>
      <c r="BT1098" s="12"/>
      <c r="BU1098" s="12"/>
    </row>
    <row r="1099" spans="66:73" x14ac:dyDescent="0.3">
      <c r="BN1099" s="6"/>
      <c r="BO1099" s="6"/>
      <c r="BP1099" s="6"/>
      <c r="BQ1099" s="6"/>
      <c r="BR1099" s="12"/>
      <c r="BS1099" s="12"/>
      <c r="BT1099" s="12"/>
      <c r="BU1099" s="12"/>
    </row>
    <row r="1100" spans="66:73" x14ac:dyDescent="0.3">
      <c r="BN1100" s="6"/>
      <c r="BO1100" s="6"/>
      <c r="BP1100" s="6"/>
      <c r="BQ1100" s="6"/>
      <c r="BR1100" s="12"/>
      <c r="BS1100" s="12"/>
      <c r="BT1100" s="12"/>
      <c r="BU1100" s="12"/>
    </row>
    <row r="1101" spans="66:73" x14ac:dyDescent="0.3">
      <c r="BN1101" s="6"/>
      <c r="BO1101" s="6"/>
      <c r="BP1101" s="6"/>
      <c r="BQ1101" s="6"/>
      <c r="BR1101" s="12"/>
      <c r="BS1101" s="12"/>
      <c r="BT1101" s="12"/>
      <c r="BU1101" s="12"/>
    </row>
    <row r="1102" spans="66:73" x14ac:dyDescent="0.3">
      <c r="BN1102" s="6"/>
      <c r="BO1102" s="6"/>
      <c r="BP1102" s="6"/>
      <c r="BQ1102" s="6"/>
      <c r="BR1102" s="12"/>
      <c r="BS1102" s="12"/>
      <c r="BT1102" s="12"/>
      <c r="BU1102" s="12"/>
    </row>
    <row r="1103" spans="66:73" x14ac:dyDescent="0.3">
      <c r="BN1103" s="6"/>
      <c r="BO1103" s="6"/>
      <c r="BP1103" s="6"/>
      <c r="BQ1103" s="6"/>
      <c r="BR1103" s="12"/>
      <c r="BS1103" s="12"/>
      <c r="BT1103" s="12"/>
      <c r="BU1103" s="12"/>
    </row>
    <row r="1104" spans="66:73" x14ac:dyDescent="0.3">
      <c r="BN1104" s="6"/>
      <c r="BO1104" s="6"/>
      <c r="BP1104" s="6"/>
      <c r="BQ1104" s="6"/>
      <c r="BR1104" s="12"/>
      <c r="BS1104" s="12"/>
      <c r="BT1104" s="12"/>
      <c r="BU1104" s="12"/>
    </row>
    <row r="1105" spans="66:73" x14ac:dyDescent="0.3">
      <c r="BN1105" s="6"/>
      <c r="BO1105" s="6"/>
      <c r="BP1105" s="6"/>
      <c r="BQ1105" s="6"/>
      <c r="BR1105" s="12"/>
      <c r="BS1105" s="12"/>
      <c r="BT1105" s="12"/>
      <c r="BU1105" s="12"/>
    </row>
    <row r="1106" spans="66:73" x14ac:dyDescent="0.3">
      <c r="BN1106" s="6"/>
      <c r="BO1106" s="6"/>
      <c r="BP1106" s="6"/>
      <c r="BQ1106" s="6"/>
      <c r="BR1106" s="12"/>
      <c r="BS1106" s="12"/>
      <c r="BT1106" s="12"/>
      <c r="BU1106" s="12"/>
    </row>
    <row r="1107" spans="66:73" x14ac:dyDescent="0.3">
      <c r="BN1107" s="6"/>
      <c r="BO1107" s="6"/>
      <c r="BP1107" s="6"/>
      <c r="BQ1107" s="6"/>
      <c r="BR1107" s="12"/>
      <c r="BS1107" s="12"/>
      <c r="BT1107" s="12"/>
      <c r="BU1107" s="12"/>
    </row>
    <row r="1108" spans="66:73" x14ac:dyDescent="0.3">
      <c r="BN1108" s="6"/>
      <c r="BO1108" s="6"/>
      <c r="BP1108" s="6"/>
      <c r="BQ1108" s="6"/>
      <c r="BR1108" s="12"/>
      <c r="BS1108" s="12"/>
      <c r="BT1108" s="12"/>
      <c r="BU1108" s="12"/>
    </row>
    <row r="1109" spans="66:73" x14ac:dyDescent="0.3">
      <c r="BN1109" s="6"/>
      <c r="BO1109" s="6"/>
      <c r="BP1109" s="6"/>
      <c r="BQ1109" s="6"/>
      <c r="BR1109" s="12"/>
      <c r="BS1109" s="12"/>
      <c r="BT1109" s="12"/>
      <c r="BU1109" s="12"/>
    </row>
    <row r="1110" spans="66:73" x14ac:dyDescent="0.3">
      <c r="BN1110" s="6"/>
      <c r="BO1110" s="6"/>
      <c r="BP1110" s="6"/>
      <c r="BQ1110" s="6"/>
      <c r="BR1110" s="12"/>
      <c r="BS1110" s="12"/>
      <c r="BT1110" s="12"/>
      <c r="BU1110" s="12"/>
    </row>
    <row r="1111" spans="66:73" x14ac:dyDescent="0.3">
      <c r="BN1111" s="6"/>
      <c r="BO1111" s="6"/>
      <c r="BP1111" s="6"/>
      <c r="BQ1111" s="6"/>
      <c r="BR1111" s="12"/>
      <c r="BS1111" s="12"/>
      <c r="BT1111" s="12"/>
      <c r="BU1111" s="12"/>
    </row>
    <row r="1112" spans="66:73" x14ac:dyDescent="0.3">
      <c r="BN1112" s="6"/>
      <c r="BO1112" s="6"/>
      <c r="BP1112" s="6"/>
      <c r="BQ1112" s="6"/>
      <c r="BR1112" s="12"/>
      <c r="BS1112" s="12"/>
      <c r="BT1112" s="12"/>
      <c r="BU1112" s="12"/>
    </row>
    <row r="1113" spans="66:73" x14ac:dyDescent="0.3">
      <c r="BN1113" s="6"/>
      <c r="BO1113" s="6"/>
      <c r="BP1113" s="6"/>
      <c r="BQ1113" s="6"/>
      <c r="BR1113" s="12"/>
      <c r="BS1113" s="12"/>
      <c r="BT1113" s="12"/>
      <c r="BU1113" s="12"/>
    </row>
    <row r="1114" spans="66:73" x14ac:dyDescent="0.3">
      <c r="BN1114" s="6"/>
      <c r="BO1114" s="6"/>
      <c r="BP1114" s="6"/>
      <c r="BQ1114" s="6"/>
      <c r="BR1114" s="12"/>
      <c r="BS1114" s="12"/>
      <c r="BT1114" s="12"/>
      <c r="BU1114" s="12"/>
    </row>
    <row r="1115" spans="66:73" x14ac:dyDescent="0.3">
      <c r="BN1115" s="6"/>
      <c r="BO1115" s="6"/>
      <c r="BP1115" s="6"/>
      <c r="BQ1115" s="6"/>
      <c r="BR1115" s="12"/>
      <c r="BS1115" s="12"/>
      <c r="BT1115" s="12"/>
      <c r="BU1115" s="12"/>
    </row>
    <row r="1116" spans="66:73" x14ac:dyDescent="0.3">
      <c r="BN1116" s="6"/>
      <c r="BO1116" s="6"/>
      <c r="BP1116" s="6"/>
      <c r="BQ1116" s="6"/>
      <c r="BR1116" s="12"/>
      <c r="BS1116" s="12"/>
      <c r="BT1116" s="12"/>
      <c r="BU1116" s="12"/>
    </row>
    <row r="1117" spans="66:73" x14ac:dyDescent="0.3">
      <c r="BN1117" s="6"/>
      <c r="BO1117" s="6"/>
      <c r="BP1117" s="6"/>
      <c r="BQ1117" s="6"/>
      <c r="BR1117" s="12"/>
      <c r="BS1117" s="12"/>
      <c r="BT1117" s="12"/>
      <c r="BU1117" s="12"/>
    </row>
    <row r="1118" spans="66:73" x14ac:dyDescent="0.3">
      <c r="BN1118" s="6"/>
      <c r="BO1118" s="6"/>
      <c r="BP1118" s="6"/>
      <c r="BQ1118" s="6"/>
      <c r="BR1118" s="12"/>
      <c r="BS1118" s="12"/>
      <c r="BT1118" s="12"/>
      <c r="BU1118" s="12"/>
    </row>
    <row r="1119" spans="66:73" x14ac:dyDescent="0.3">
      <c r="BN1119" s="6"/>
      <c r="BO1119" s="6"/>
      <c r="BP1119" s="6"/>
      <c r="BQ1119" s="6"/>
      <c r="BR1119" s="12"/>
      <c r="BS1119" s="12"/>
      <c r="BT1119" s="12"/>
      <c r="BU1119" s="12"/>
    </row>
    <row r="1120" spans="66:73" x14ac:dyDescent="0.3">
      <c r="BN1120" s="6"/>
      <c r="BO1120" s="6"/>
      <c r="BP1120" s="6"/>
      <c r="BQ1120" s="6"/>
      <c r="BR1120" s="12"/>
      <c r="BS1120" s="12"/>
      <c r="BT1120" s="12"/>
      <c r="BU1120" s="12"/>
    </row>
    <row r="1121" spans="66:73" x14ac:dyDescent="0.3">
      <c r="BN1121" s="6"/>
      <c r="BO1121" s="6"/>
      <c r="BP1121" s="6"/>
      <c r="BQ1121" s="6"/>
      <c r="BR1121" s="12"/>
      <c r="BS1121" s="12"/>
      <c r="BT1121" s="12"/>
      <c r="BU1121" s="12"/>
    </row>
    <row r="1122" spans="66:73" x14ac:dyDescent="0.3">
      <c r="BN1122" s="6"/>
      <c r="BO1122" s="6"/>
      <c r="BP1122" s="6"/>
      <c r="BQ1122" s="6"/>
      <c r="BR1122" s="12"/>
      <c r="BS1122" s="12"/>
      <c r="BT1122" s="12"/>
      <c r="BU1122" s="12"/>
    </row>
    <row r="1123" spans="66:73" x14ac:dyDescent="0.3">
      <c r="BN1123" s="6"/>
      <c r="BO1123" s="6"/>
      <c r="BP1123" s="6"/>
      <c r="BQ1123" s="6"/>
      <c r="BR1123" s="12"/>
      <c r="BS1123" s="12"/>
      <c r="BT1123" s="12"/>
      <c r="BU1123" s="12"/>
    </row>
    <row r="1124" spans="66:73" x14ac:dyDescent="0.3">
      <c r="BN1124" s="6"/>
      <c r="BO1124" s="6"/>
      <c r="BP1124" s="6"/>
      <c r="BQ1124" s="6"/>
      <c r="BR1124" s="12"/>
      <c r="BS1124" s="12"/>
      <c r="BT1124" s="12"/>
      <c r="BU1124" s="12"/>
    </row>
    <row r="1125" spans="66:73" x14ac:dyDescent="0.3">
      <c r="BN1125" s="6"/>
      <c r="BO1125" s="6"/>
      <c r="BP1125" s="6"/>
      <c r="BQ1125" s="6"/>
      <c r="BR1125" s="12"/>
      <c r="BS1125" s="12"/>
      <c r="BT1125" s="12"/>
      <c r="BU1125" s="12"/>
    </row>
    <row r="1126" spans="66:73" x14ac:dyDescent="0.3">
      <c r="BN1126" s="6"/>
      <c r="BO1126" s="6"/>
      <c r="BP1126" s="6"/>
      <c r="BQ1126" s="6"/>
      <c r="BR1126" s="12"/>
      <c r="BS1126" s="12"/>
      <c r="BT1126" s="12"/>
      <c r="BU1126" s="12"/>
    </row>
    <row r="1127" spans="66:73" x14ac:dyDescent="0.3">
      <c r="BN1127" s="6"/>
      <c r="BO1127" s="6"/>
      <c r="BP1127" s="6"/>
      <c r="BQ1127" s="6"/>
      <c r="BR1127" s="12"/>
      <c r="BS1127" s="12"/>
      <c r="BT1127" s="12"/>
      <c r="BU1127" s="12"/>
    </row>
    <row r="1128" spans="66:73" x14ac:dyDescent="0.3">
      <c r="BN1128" s="6"/>
      <c r="BO1128" s="6"/>
      <c r="BP1128" s="6"/>
      <c r="BQ1128" s="6"/>
      <c r="BR1128" s="12"/>
      <c r="BS1128" s="12"/>
      <c r="BT1128" s="12"/>
      <c r="BU1128" s="12"/>
    </row>
    <row r="1129" spans="66:73" x14ac:dyDescent="0.3">
      <c r="BN1129" s="6"/>
      <c r="BO1129" s="6"/>
      <c r="BP1129" s="6"/>
      <c r="BQ1129" s="6"/>
      <c r="BR1129" s="12"/>
      <c r="BS1129" s="12"/>
      <c r="BT1129" s="12"/>
      <c r="BU1129" s="12"/>
    </row>
    <row r="1130" spans="66:73" x14ac:dyDescent="0.3">
      <c r="BN1130" s="6"/>
      <c r="BO1130" s="6"/>
      <c r="BP1130" s="6"/>
      <c r="BQ1130" s="6"/>
      <c r="BR1130" s="12"/>
      <c r="BS1130" s="12"/>
      <c r="BT1130" s="12"/>
      <c r="BU1130" s="12"/>
    </row>
    <row r="1131" spans="66:73" x14ac:dyDescent="0.3">
      <c r="BN1131" s="6"/>
      <c r="BO1131" s="6"/>
      <c r="BP1131" s="6"/>
      <c r="BQ1131" s="6"/>
      <c r="BR1131" s="12"/>
      <c r="BS1131" s="12"/>
      <c r="BT1131" s="12"/>
      <c r="BU1131" s="12"/>
    </row>
    <row r="1132" spans="66:73" x14ac:dyDescent="0.3">
      <c r="BN1132" s="6"/>
      <c r="BO1132" s="6"/>
      <c r="BP1132" s="6"/>
      <c r="BQ1132" s="6"/>
      <c r="BR1132" s="12"/>
      <c r="BS1132" s="12"/>
      <c r="BT1132" s="12"/>
      <c r="BU1132" s="12"/>
    </row>
    <row r="1133" spans="66:73" x14ac:dyDescent="0.3">
      <c r="BN1133" s="6"/>
      <c r="BO1133" s="6"/>
      <c r="BP1133" s="6"/>
      <c r="BQ1133" s="6"/>
      <c r="BR1133" s="12"/>
      <c r="BS1133" s="12"/>
      <c r="BT1133" s="12"/>
      <c r="BU1133" s="12"/>
    </row>
    <row r="1134" spans="66:73" x14ac:dyDescent="0.3">
      <c r="BN1134" s="6"/>
      <c r="BO1134" s="6"/>
      <c r="BP1134" s="6"/>
      <c r="BQ1134" s="6"/>
      <c r="BR1134" s="12"/>
      <c r="BS1134" s="12"/>
      <c r="BT1134" s="12"/>
      <c r="BU1134" s="12"/>
    </row>
    <row r="1135" spans="66:73" x14ac:dyDescent="0.3">
      <c r="BN1135" s="6"/>
      <c r="BO1135" s="6"/>
      <c r="BP1135" s="6"/>
      <c r="BQ1135" s="6"/>
      <c r="BR1135" s="12"/>
      <c r="BS1135" s="12"/>
      <c r="BT1135" s="12"/>
      <c r="BU1135" s="12"/>
    </row>
    <row r="1136" spans="66:73" x14ac:dyDescent="0.3">
      <c r="BN1136" s="6"/>
      <c r="BO1136" s="6"/>
      <c r="BP1136" s="6"/>
      <c r="BQ1136" s="6"/>
      <c r="BR1136" s="12"/>
      <c r="BS1136" s="12"/>
      <c r="BT1136" s="12"/>
      <c r="BU1136" s="12"/>
    </row>
    <row r="1137" spans="66:73" x14ac:dyDescent="0.3">
      <c r="BN1137" s="6"/>
      <c r="BO1137" s="6"/>
      <c r="BP1137" s="6"/>
      <c r="BQ1137" s="6"/>
      <c r="BR1137" s="12"/>
      <c r="BS1137" s="12"/>
      <c r="BT1137" s="12"/>
      <c r="BU1137" s="12"/>
    </row>
    <row r="1138" spans="66:73" x14ac:dyDescent="0.3">
      <c r="BN1138" s="6"/>
      <c r="BO1138" s="6"/>
      <c r="BP1138" s="6"/>
      <c r="BQ1138" s="6"/>
      <c r="BR1138" s="12"/>
      <c r="BS1138" s="12"/>
      <c r="BT1138" s="12"/>
      <c r="BU1138" s="12"/>
    </row>
    <row r="1139" spans="66:73" x14ac:dyDescent="0.3">
      <c r="BN1139" s="6"/>
      <c r="BO1139" s="6"/>
      <c r="BP1139" s="6"/>
      <c r="BQ1139" s="6"/>
      <c r="BR1139" s="12"/>
      <c r="BS1139" s="12"/>
      <c r="BT1139" s="12"/>
      <c r="BU1139" s="12"/>
    </row>
    <row r="1140" spans="66:73" x14ac:dyDescent="0.3">
      <c r="BN1140" s="6"/>
      <c r="BO1140" s="6"/>
      <c r="BP1140" s="6"/>
      <c r="BQ1140" s="6"/>
      <c r="BR1140" s="12"/>
      <c r="BS1140" s="12"/>
      <c r="BT1140" s="12"/>
      <c r="BU1140" s="12"/>
    </row>
    <row r="1141" spans="66:73" x14ac:dyDescent="0.3">
      <c r="BN1141" s="6"/>
      <c r="BO1141" s="6"/>
      <c r="BP1141" s="6"/>
      <c r="BQ1141" s="6"/>
      <c r="BR1141" s="12"/>
      <c r="BS1141" s="12"/>
      <c r="BT1141" s="12"/>
      <c r="BU1141" s="12"/>
    </row>
    <row r="1142" spans="66:73" x14ac:dyDescent="0.3">
      <c r="BN1142" s="6"/>
      <c r="BO1142" s="6"/>
      <c r="BP1142" s="6"/>
      <c r="BQ1142" s="6"/>
      <c r="BR1142" s="12"/>
      <c r="BS1142" s="12"/>
      <c r="BT1142" s="12"/>
      <c r="BU1142" s="12"/>
    </row>
    <row r="1143" spans="66:73" x14ac:dyDescent="0.3">
      <c r="BN1143" s="6"/>
      <c r="BO1143" s="6"/>
      <c r="BP1143" s="6"/>
      <c r="BQ1143" s="6"/>
      <c r="BR1143" s="12"/>
      <c r="BS1143" s="12"/>
      <c r="BT1143" s="12"/>
      <c r="BU1143" s="12"/>
    </row>
    <row r="1144" spans="66:73" x14ac:dyDescent="0.3">
      <c r="BN1144" s="6"/>
      <c r="BO1144" s="6"/>
      <c r="BP1144" s="6"/>
      <c r="BQ1144" s="6"/>
      <c r="BR1144" s="12"/>
      <c r="BS1144" s="12"/>
      <c r="BT1144" s="12"/>
      <c r="BU1144" s="12"/>
    </row>
    <row r="1145" spans="66:73" x14ac:dyDescent="0.3">
      <c r="BN1145" s="6"/>
      <c r="BO1145" s="6"/>
      <c r="BP1145" s="6"/>
      <c r="BQ1145" s="6"/>
      <c r="BR1145" s="12"/>
      <c r="BS1145" s="12"/>
      <c r="BT1145" s="12"/>
      <c r="BU1145" s="12"/>
    </row>
    <row r="1146" spans="66:73" x14ac:dyDescent="0.3">
      <c r="BN1146" s="6"/>
      <c r="BO1146" s="6"/>
      <c r="BP1146" s="6"/>
      <c r="BQ1146" s="6"/>
      <c r="BR1146" s="12"/>
      <c r="BS1146" s="12"/>
      <c r="BT1146" s="12"/>
      <c r="BU1146" s="12"/>
    </row>
    <row r="1147" spans="66:73" x14ac:dyDescent="0.3">
      <c r="BN1147" s="6"/>
      <c r="BO1147" s="6"/>
      <c r="BP1147" s="6"/>
      <c r="BQ1147" s="6"/>
      <c r="BR1147" s="12"/>
      <c r="BS1147" s="12"/>
      <c r="BT1147" s="12"/>
      <c r="BU1147" s="12"/>
    </row>
    <row r="1148" spans="66:73" x14ac:dyDescent="0.3">
      <c r="BN1148" s="6"/>
      <c r="BO1148" s="6"/>
      <c r="BP1148" s="6"/>
      <c r="BQ1148" s="6"/>
      <c r="BR1148" s="12"/>
      <c r="BS1148" s="12"/>
      <c r="BT1148" s="12"/>
      <c r="BU1148" s="12"/>
    </row>
    <row r="1149" spans="66:73" x14ac:dyDescent="0.3">
      <c r="BN1149" s="6"/>
      <c r="BO1149" s="6"/>
      <c r="BP1149" s="6"/>
      <c r="BQ1149" s="6"/>
      <c r="BR1149" s="12"/>
      <c r="BS1149" s="12"/>
      <c r="BT1149" s="12"/>
      <c r="BU1149" s="12"/>
    </row>
    <row r="1150" spans="66:73" x14ac:dyDescent="0.3">
      <c r="BN1150" s="6"/>
      <c r="BO1150" s="6"/>
      <c r="BP1150" s="6"/>
      <c r="BQ1150" s="6"/>
      <c r="BR1150" s="12"/>
      <c r="BS1150" s="12"/>
      <c r="BT1150" s="12"/>
      <c r="BU1150" s="12"/>
    </row>
    <row r="1151" spans="66:73" x14ac:dyDescent="0.3">
      <c r="BN1151" s="6"/>
      <c r="BO1151" s="6"/>
      <c r="BP1151" s="6"/>
      <c r="BQ1151" s="6"/>
      <c r="BR1151" s="12"/>
      <c r="BS1151" s="12"/>
      <c r="BT1151" s="12"/>
      <c r="BU1151" s="12"/>
    </row>
    <row r="1152" spans="66:73" x14ac:dyDescent="0.3">
      <c r="BN1152" s="6"/>
      <c r="BO1152" s="6"/>
      <c r="BP1152" s="6"/>
      <c r="BQ1152" s="6"/>
      <c r="BR1152" s="12"/>
      <c r="BS1152" s="12"/>
      <c r="BT1152" s="12"/>
      <c r="BU1152" s="12"/>
    </row>
    <row r="1153" spans="66:73" x14ac:dyDescent="0.3">
      <c r="BN1153" s="6"/>
      <c r="BO1153" s="6"/>
      <c r="BP1153" s="6"/>
      <c r="BQ1153" s="6"/>
      <c r="BR1153" s="12"/>
      <c r="BS1153" s="12"/>
      <c r="BT1153" s="12"/>
      <c r="BU1153" s="12"/>
    </row>
    <row r="1154" spans="66:73" x14ac:dyDescent="0.3">
      <c r="BN1154" s="6"/>
      <c r="BO1154" s="6"/>
      <c r="BP1154" s="6"/>
      <c r="BQ1154" s="6"/>
      <c r="BR1154" s="12"/>
      <c r="BS1154" s="12"/>
      <c r="BT1154" s="12"/>
      <c r="BU1154" s="12"/>
    </row>
    <row r="1155" spans="66:73" x14ac:dyDescent="0.3">
      <c r="BN1155" s="6"/>
      <c r="BO1155" s="6"/>
      <c r="BP1155" s="6"/>
      <c r="BQ1155" s="6"/>
      <c r="BR1155" s="12"/>
      <c r="BS1155" s="12"/>
      <c r="BT1155" s="12"/>
      <c r="BU1155" s="12"/>
    </row>
    <row r="1156" spans="66:73" x14ac:dyDescent="0.3">
      <c r="BN1156" s="6"/>
      <c r="BO1156" s="6"/>
      <c r="BP1156" s="6"/>
      <c r="BQ1156" s="6"/>
      <c r="BR1156" s="12"/>
      <c r="BS1156" s="12"/>
      <c r="BT1156" s="12"/>
      <c r="BU1156" s="12"/>
    </row>
    <row r="1157" spans="66:73" x14ac:dyDescent="0.3">
      <c r="BN1157" s="6"/>
      <c r="BO1157" s="6"/>
      <c r="BP1157" s="6"/>
      <c r="BQ1157" s="6"/>
      <c r="BR1157" s="12"/>
      <c r="BS1157" s="12"/>
      <c r="BT1157" s="12"/>
      <c r="BU1157" s="12"/>
    </row>
    <row r="1158" spans="66:73" x14ac:dyDescent="0.3">
      <c r="BN1158" s="6"/>
      <c r="BO1158" s="6"/>
      <c r="BP1158" s="6"/>
      <c r="BQ1158" s="6"/>
      <c r="BR1158" s="12"/>
      <c r="BS1158" s="12"/>
      <c r="BT1158" s="12"/>
      <c r="BU1158" s="12"/>
    </row>
    <row r="1159" spans="66:73" x14ac:dyDescent="0.3">
      <c r="BN1159" s="6"/>
      <c r="BO1159" s="6"/>
      <c r="BP1159" s="6"/>
      <c r="BQ1159" s="6"/>
      <c r="BR1159" s="12"/>
      <c r="BS1159" s="12"/>
      <c r="BT1159" s="12"/>
      <c r="BU1159" s="12"/>
    </row>
    <row r="1160" spans="66:73" x14ac:dyDescent="0.3">
      <c r="BN1160" s="6"/>
      <c r="BO1160" s="6"/>
      <c r="BP1160" s="6"/>
      <c r="BQ1160" s="6"/>
      <c r="BR1160" s="12"/>
      <c r="BS1160" s="12"/>
      <c r="BT1160" s="12"/>
      <c r="BU1160" s="12"/>
    </row>
    <row r="1161" spans="66:73" x14ac:dyDescent="0.3">
      <c r="BN1161" s="6"/>
      <c r="BO1161" s="6"/>
      <c r="BP1161" s="6"/>
      <c r="BQ1161" s="6"/>
      <c r="BR1161" s="12"/>
      <c r="BS1161" s="12"/>
      <c r="BT1161" s="12"/>
      <c r="BU1161" s="12"/>
    </row>
    <row r="1162" spans="66:73" x14ac:dyDescent="0.3">
      <c r="BN1162" s="6"/>
      <c r="BO1162" s="6"/>
      <c r="BP1162" s="6"/>
      <c r="BQ1162" s="6"/>
      <c r="BR1162" s="12"/>
      <c r="BS1162" s="12"/>
      <c r="BT1162" s="12"/>
      <c r="BU1162" s="12"/>
    </row>
    <row r="1163" spans="66:73" x14ac:dyDescent="0.3">
      <c r="BN1163" s="6"/>
      <c r="BO1163" s="6"/>
      <c r="BP1163" s="6"/>
      <c r="BQ1163" s="6"/>
      <c r="BR1163" s="12"/>
      <c r="BS1163" s="12"/>
      <c r="BT1163" s="12"/>
      <c r="BU1163" s="12"/>
    </row>
    <row r="1164" spans="66:73" x14ac:dyDescent="0.3">
      <c r="BN1164" s="6"/>
      <c r="BO1164" s="6"/>
      <c r="BP1164" s="6"/>
      <c r="BQ1164" s="6"/>
      <c r="BR1164" s="12"/>
      <c r="BS1164" s="12"/>
      <c r="BT1164" s="12"/>
      <c r="BU1164" s="12"/>
    </row>
    <row r="1165" spans="66:73" x14ac:dyDescent="0.3">
      <c r="BN1165" s="6"/>
      <c r="BO1165" s="6"/>
      <c r="BP1165" s="6"/>
      <c r="BQ1165" s="6"/>
      <c r="BR1165" s="12"/>
      <c r="BS1165" s="12"/>
      <c r="BT1165" s="12"/>
      <c r="BU1165" s="12"/>
    </row>
    <row r="1166" spans="66:73" x14ac:dyDescent="0.3">
      <c r="BN1166" s="6"/>
      <c r="BO1166" s="6"/>
      <c r="BP1166" s="6"/>
      <c r="BQ1166" s="6"/>
      <c r="BR1166" s="12"/>
      <c r="BS1166" s="12"/>
      <c r="BT1166" s="12"/>
      <c r="BU1166" s="12"/>
    </row>
    <row r="1167" spans="66:73" x14ac:dyDescent="0.3">
      <c r="BN1167" s="6"/>
      <c r="BO1167" s="6"/>
      <c r="BP1167" s="6"/>
      <c r="BQ1167" s="6"/>
      <c r="BR1167" s="12"/>
      <c r="BS1167" s="12"/>
      <c r="BT1167" s="12"/>
      <c r="BU1167" s="12"/>
    </row>
    <row r="1168" spans="66:73" x14ac:dyDescent="0.3">
      <c r="BN1168" s="6"/>
      <c r="BO1168" s="6"/>
      <c r="BP1168" s="6"/>
      <c r="BQ1168" s="6"/>
      <c r="BR1168" s="12"/>
      <c r="BS1168" s="12"/>
      <c r="BT1168" s="12"/>
      <c r="BU1168" s="12"/>
    </row>
    <row r="1169" spans="66:73" x14ac:dyDescent="0.3">
      <c r="BN1169" s="6"/>
      <c r="BO1169" s="6"/>
      <c r="BP1169" s="6"/>
      <c r="BQ1169" s="6"/>
      <c r="BR1169" s="12"/>
      <c r="BS1169" s="12"/>
      <c r="BT1169" s="12"/>
      <c r="BU1169" s="12"/>
    </row>
    <row r="1170" spans="66:73" x14ac:dyDescent="0.3">
      <c r="BN1170" s="6"/>
      <c r="BO1170" s="6"/>
      <c r="BP1170" s="6"/>
      <c r="BQ1170" s="6"/>
      <c r="BR1170" s="12"/>
      <c r="BS1170" s="12"/>
      <c r="BT1170" s="12"/>
      <c r="BU1170" s="12"/>
    </row>
    <row r="1171" spans="66:73" x14ac:dyDescent="0.3">
      <c r="BN1171" s="6"/>
      <c r="BO1171" s="6"/>
      <c r="BP1171" s="6"/>
      <c r="BQ1171" s="6"/>
      <c r="BR1171" s="12"/>
      <c r="BS1171" s="12"/>
      <c r="BT1171" s="12"/>
      <c r="BU1171" s="12"/>
    </row>
    <row r="1172" spans="66:73" x14ac:dyDescent="0.3">
      <c r="BN1172" s="6"/>
      <c r="BO1172" s="6"/>
      <c r="BP1172" s="6"/>
      <c r="BQ1172" s="6"/>
      <c r="BR1172" s="12"/>
      <c r="BS1172" s="12"/>
      <c r="BT1172" s="12"/>
      <c r="BU1172" s="12"/>
    </row>
    <row r="1173" spans="66:73" x14ac:dyDescent="0.3">
      <c r="BN1173" s="6"/>
      <c r="BO1173" s="6"/>
      <c r="BP1173" s="6"/>
      <c r="BQ1173" s="6"/>
      <c r="BR1173" s="12"/>
      <c r="BS1173" s="12"/>
      <c r="BT1173" s="12"/>
      <c r="BU1173" s="12"/>
    </row>
    <row r="1174" spans="66:73" x14ac:dyDescent="0.3">
      <c r="BN1174" s="6"/>
      <c r="BO1174" s="6"/>
      <c r="BP1174" s="6"/>
      <c r="BQ1174" s="6"/>
      <c r="BR1174" s="12"/>
      <c r="BS1174" s="12"/>
      <c r="BT1174" s="12"/>
      <c r="BU1174" s="12"/>
    </row>
    <row r="1175" spans="66:73" x14ac:dyDescent="0.3">
      <c r="BN1175" s="6"/>
      <c r="BO1175" s="6"/>
      <c r="BP1175" s="6"/>
      <c r="BQ1175" s="6"/>
      <c r="BR1175" s="12"/>
      <c r="BS1175" s="12"/>
      <c r="BT1175" s="12"/>
      <c r="BU1175" s="12"/>
    </row>
    <row r="1176" spans="66:73" x14ac:dyDescent="0.3">
      <c r="BN1176" s="6"/>
      <c r="BO1176" s="6"/>
      <c r="BP1176" s="6"/>
      <c r="BQ1176" s="6"/>
      <c r="BR1176" s="12"/>
      <c r="BS1176" s="12"/>
      <c r="BT1176" s="12"/>
      <c r="BU1176" s="12"/>
    </row>
    <row r="1177" spans="66:73" x14ac:dyDescent="0.3">
      <c r="BN1177" s="6"/>
      <c r="BO1177" s="6"/>
      <c r="BP1177" s="6"/>
      <c r="BQ1177" s="6"/>
      <c r="BR1177" s="12"/>
      <c r="BS1177" s="12"/>
      <c r="BT1177" s="12"/>
      <c r="BU1177" s="12"/>
    </row>
    <row r="1178" spans="66:73" x14ac:dyDescent="0.3">
      <c r="BN1178" s="6"/>
      <c r="BO1178" s="6"/>
      <c r="BP1178" s="6"/>
      <c r="BQ1178" s="6"/>
      <c r="BR1178" s="12"/>
      <c r="BS1178" s="12"/>
      <c r="BT1178" s="12"/>
      <c r="BU1178" s="12"/>
    </row>
    <row r="1179" spans="66:73" x14ac:dyDescent="0.3">
      <c r="BN1179" s="6"/>
      <c r="BO1179" s="6"/>
      <c r="BP1179" s="6"/>
      <c r="BQ1179" s="6"/>
      <c r="BR1179" s="12"/>
      <c r="BS1179" s="12"/>
      <c r="BT1179" s="12"/>
      <c r="BU1179" s="12"/>
    </row>
    <row r="1180" spans="66:73" x14ac:dyDescent="0.3">
      <c r="BN1180" s="6"/>
      <c r="BO1180" s="6"/>
      <c r="BP1180" s="6"/>
      <c r="BQ1180" s="6"/>
      <c r="BR1180" s="12"/>
      <c r="BS1180" s="12"/>
      <c r="BT1180" s="12"/>
      <c r="BU1180" s="12"/>
    </row>
    <row r="1181" spans="66:73" x14ac:dyDescent="0.3">
      <c r="BN1181" s="6"/>
      <c r="BO1181" s="6"/>
      <c r="BP1181" s="6"/>
      <c r="BQ1181" s="6"/>
      <c r="BR1181" s="12"/>
      <c r="BS1181" s="12"/>
      <c r="BT1181" s="12"/>
      <c r="BU1181" s="12"/>
    </row>
    <row r="1182" spans="66:73" x14ac:dyDescent="0.3">
      <c r="BN1182" s="6"/>
      <c r="BO1182" s="6"/>
      <c r="BP1182" s="6"/>
      <c r="BQ1182" s="6"/>
      <c r="BR1182" s="12"/>
      <c r="BS1182" s="12"/>
      <c r="BT1182" s="12"/>
      <c r="BU1182" s="12"/>
    </row>
    <row r="1183" spans="66:73" x14ac:dyDescent="0.3">
      <c r="BN1183" s="6"/>
      <c r="BO1183" s="6"/>
      <c r="BP1183" s="6"/>
      <c r="BQ1183" s="6"/>
      <c r="BR1183" s="12"/>
      <c r="BS1183" s="12"/>
      <c r="BT1183" s="12"/>
      <c r="BU1183" s="12"/>
    </row>
    <row r="1184" spans="66:73" x14ac:dyDescent="0.3">
      <c r="BN1184" s="6"/>
      <c r="BO1184" s="6"/>
      <c r="BP1184" s="6"/>
      <c r="BQ1184" s="6"/>
      <c r="BR1184" s="12"/>
      <c r="BS1184" s="12"/>
      <c r="BT1184" s="12"/>
      <c r="BU1184" s="12"/>
    </row>
    <row r="1185" spans="66:73" x14ac:dyDescent="0.3">
      <c r="BN1185" s="6"/>
      <c r="BO1185" s="6"/>
      <c r="BP1185" s="6"/>
      <c r="BQ1185" s="6"/>
      <c r="BR1185" s="12"/>
      <c r="BS1185" s="12"/>
      <c r="BT1185" s="12"/>
      <c r="BU1185" s="12"/>
    </row>
    <row r="1186" spans="66:73" x14ac:dyDescent="0.3">
      <c r="BN1186" s="6"/>
      <c r="BO1186" s="6"/>
      <c r="BP1186" s="6"/>
      <c r="BQ1186" s="6"/>
      <c r="BR1186" s="12"/>
      <c r="BS1186" s="12"/>
      <c r="BT1186" s="12"/>
      <c r="BU1186" s="12"/>
    </row>
    <row r="1187" spans="66:73" x14ac:dyDescent="0.3">
      <c r="BN1187" s="6"/>
      <c r="BO1187" s="6"/>
      <c r="BP1187" s="6"/>
      <c r="BQ1187" s="6"/>
      <c r="BR1187" s="12"/>
      <c r="BS1187" s="12"/>
      <c r="BT1187" s="12"/>
      <c r="BU1187" s="12"/>
    </row>
    <row r="1188" spans="66:73" x14ac:dyDescent="0.3">
      <c r="BN1188" s="6"/>
      <c r="BO1188" s="6"/>
      <c r="BP1188" s="6"/>
      <c r="BQ1188" s="6"/>
      <c r="BR1188" s="12"/>
      <c r="BS1188" s="12"/>
      <c r="BT1188" s="12"/>
      <c r="BU1188" s="12"/>
    </row>
    <row r="1189" spans="66:73" x14ac:dyDescent="0.3">
      <c r="BN1189" s="6"/>
      <c r="BO1189" s="6"/>
      <c r="BP1189" s="6"/>
      <c r="BQ1189" s="6"/>
      <c r="BR1189" s="12"/>
      <c r="BS1189" s="12"/>
      <c r="BT1189" s="12"/>
      <c r="BU1189" s="12"/>
    </row>
    <row r="1190" spans="66:73" x14ac:dyDescent="0.3">
      <c r="BN1190" s="6"/>
      <c r="BO1190" s="6"/>
      <c r="BP1190" s="6"/>
      <c r="BQ1190" s="6"/>
      <c r="BR1190" s="12"/>
      <c r="BS1190" s="12"/>
      <c r="BT1190" s="12"/>
      <c r="BU1190" s="12"/>
    </row>
    <row r="1191" spans="66:73" x14ac:dyDescent="0.3">
      <c r="BN1191" s="6"/>
      <c r="BO1191" s="6"/>
      <c r="BP1191" s="6"/>
      <c r="BQ1191" s="6"/>
      <c r="BR1191" s="12"/>
      <c r="BS1191" s="12"/>
      <c r="BT1191" s="12"/>
      <c r="BU1191" s="12"/>
    </row>
    <row r="1192" spans="66:73" x14ac:dyDescent="0.3">
      <c r="BN1192" s="6"/>
      <c r="BO1192" s="6"/>
      <c r="BP1192" s="6"/>
      <c r="BQ1192" s="6"/>
      <c r="BR1192" s="12"/>
      <c r="BS1192" s="12"/>
      <c r="BT1192" s="12"/>
      <c r="BU1192" s="12"/>
    </row>
    <row r="1193" spans="66:73" x14ac:dyDescent="0.3">
      <c r="BN1193" s="6"/>
      <c r="BO1193" s="6"/>
      <c r="BP1193" s="6"/>
      <c r="BQ1193" s="6"/>
      <c r="BR1193" s="12"/>
      <c r="BS1193" s="12"/>
      <c r="BT1193" s="12"/>
      <c r="BU1193" s="12"/>
    </row>
    <row r="1194" spans="66:73" x14ac:dyDescent="0.3">
      <c r="BN1194" s="6"/>
      <c r="BO1194" s="6"/>
      <c r="BP1194" s="6"/>
      <c r="BQ1194" s="6"/>
      <c r="BR1194" s="12"/>
      <c r="BS1194" s="12"/>
      <c r="BT1194" s="12"/>
      <c r="BU1194" s="12"/>
    </row>
    <row r="1195" spans="66:73" x14ac:dyDescent="0.3">
      <c r="BN1195" s="6"/>
      <c r="BO1195" s="6"/>
      <c r="BP1195" s="6"/>
      <c r="BQ1195" s="6"/>
      <c r="BR1195" s="12"/>
      <c r="BS1195" s="12"/>
      <c r="BT1195" s="12"/>
      <c r="BU1195" s="12"/>
    </row>
    <row r="1196" spans="66:73" x14ac:dyDescent="0.3">
      <c r="BN1196" s="6"/>
      <c r="BO1196" s="6"/>
      <c r="BP1196" s="6"/>
      <c r="BQ1196" s="6"/>
      <c r="BR1196" s="12"/>
      <c r="BS1196" s="12"/>
      <c r="BT1196" s="12"/>
      <c r="BU1196" s="12"/>
    </row>
    <row r="1197" spans="66:73" x14ac:dyDescent="0.3">
      <c r="BN1197" s="6"/>
      <c r="BO1197" s="6"/>
      <c r="BP1197" s="6"/>
      <c r="BQ1197" s="6"/>
      <c r="BR1197" s="12"/>
      <c r="BS1197" s="12"/>
      <c r="BT1197" s="12"/>
      <c r="BU1197" s="12"/>
    </row>
    <row r="1198" spans="66:73" x14ac:dyDescent="0.3">
      <c r="BN1198" s="6"/>
      <c r="BO1198" s="6"/>
      <c r="BP1198" s="6"/>
      <c r="BQ1198" s="6"/>
      <c r="BR1198" s="12"/>
      <c r="BS1198" s="12"/>
      <c r="BT1198" s="12"/>
      <c r="BU1198" s="12"/>
    </row>
    <row r="1199" spans="66:73" x14ac:dyDescent="0.3">
      <c r="BN1199" s="6"/>
      <c r="BO1199" s="6"/>
      <c r="BP1199" s="6"/>
      <c r="BQ1199" s="6"/>
      <c r="BR1199" s="12"/>
      <c r="BS1199" s="12"/>
      <c r="BT1199" s="12"/>
      <c r="BU1199" s="12"/>
    </row>
    <row r="1200" spans="66:73" x14ac:dyDescent="0.3">
      <c r="BN1200" s="6"/>
      <c r="BO1200" s="6"/>
      <c r="BP1200" s="6"/>
      <c r="BQ1200" s="6"/>
      <c r="BR1200" s="12"/>
      <c r="BS1200" s="12"/>
      <c r="BT1200" s="12"/>
      <c r="BU1200" s="12"/>
    </row>
    <row r="1201" spans="66:73" x14ac:dyDescent="0.3">
      <c r="BN1201" s="6"/>
      <c r="BO1201" s="6"/>
      <c r="BP1201" s="6"/>
      <c r="BQ1201" s="6"/>
      <c r="BR1201" s="12"/>
      <c r="BS1201" s="12"/>
      <c r="BT1201" s="12"/>
      <c r="BU1201" s="12"/>
    </row>
    <row r="1202" spans="66:73" x14ac:dyDescent="0.3">
      <c r="BN1202" s="6"/>
      <c r="BO1202" s="6"/>
      <c r="BP1202" s="6"/>
      <c r="BQ1202" s="6"/>
      <c r="BR1202" s="12"/>
      <c r="BS1202" s="12"/>
      <c r="BT1202" s="12"/>
      <c r="BU1202" s="12"/>
    </row>
    <row r="1203" spans="66:73" x14ac:dyDescent="0.3">
      <c r="BN1203" s="6"/>
      <c r="BO1203" s="6"/>
      <c r="BP1203" s="6"/>
      <c r="BQ1203" s="6"/>
      <c r="BR1203" s="12"/>
      <c r="BS1203" s="12"/>
      <c r="BT1203" s="12"/>
      <c r="BU1203" s="12"/>
    </row>
    <row r="1204" spans="66:73" x14ac:dyDescent="0.3">
      <c r="BN1204" s="6"/>
      <c r="BO1204" s="6"/>
      <c r="BP1204" s="6"/>
      <c r="BQ1204" s="6"/>
      <c r="BR1204" s="12"/>
      <c r="BS1204" s="12"/>
      <c r="BT1204" s="12"/>
      <c r="BU1204" s="12"/>
    </row>
    <row r="1205" spans="66:73" x14ac:dyDescent="0.3">
      <c r="BN1205" s="6"/>
      <c r="BO1205" s="6"/>
      <c r="BP1205" s="6"/>
      <c r="BQ1205" s="6"/>
      <c r="BR1205" s="12"/>
      <c r="BS1205" s="12"/>
      <c r="BT1205" s="12"/>
      <c r="BU1205" s="12"/>
    </row>
    <row r="1206" spans="66:73" x14ac:dyDescent="0.3">
      <c r="BN1206" s="6"/>
      <c r="BO1206" s="6"/>
      <c r="BP1206" s="6"/>
      <c r="BQ1206" s="6"/>
      <c r="BR1206" s="12"/>
      <c r="BS1206" s="12"/>
      <c r="BT1206" s="12"/>
      <c r="BU1206" s="12"/>
    </row>
    <row r="1207" spans="66:73" x14ac:dyDescent="0.3">
      <c r="BN1207" s="6"/>
      <c r="BO1207" s="6"/>
      <c r="BP1207" s="6"/>
      <c r="BQ1207" s="6"/>
      <c r="BR1207" s="12"/>
      <c r="BS1207" s="12"/>
      <c r="BT1207" s="12"/>
      <c r="BU1207" s="12"/>
    </row>
    <row r="1208" spans="66:73" x14ac:dyDescent="0.3">
      <c r="BN1208" s="6"/>
      <c r="BO1208" s="6"/>
      <c r="BP1208" s="6"/>
      <c r="BQ1208" s="6"/>
      <c r="BR1208" s="12"/>
      <c r="BS1208" s="12"/>
      <c r="BT1208" s="12"/>
      <c r="BU1208" s="12"/>
    </row>
    <row r="1209" spans="66:73" x14ac:dyDescent="0.3">
      <c r="BN1209" s="6"/>
      <c r="BO1209" s="6"/>
      <c r="BP1209" s="6"/>
      <c r="BQ1209" s="6"/>
      <c r="BR1209" s="12"/>
      <c r="BS1209" s="12"/>
      <c r="BT1209" s="12"/>
      <c r="BU1209" s="12"/>
    </row>
    <row r="1210" spans="66:73" x14ac:dyDescent="0.3">
      <c r="BN1210" s="6"/>
      <c r="BO1210" s="6"/>
      <c r="BP1210" s="6"/>
      <c r="BQ1210" s="6"/>
      <c r="BR1210" s="12"/>
      <c r="BS1210" s="12"/>
      <c r="BT1210" s="12"/>
      <c r="BU1210" s="12"/>
    </row>
    <row r="1211" spans="66:73" x14ac:dyDescent="0.3">
      <c r="BN1211" s="6"/>
      <c r="BO1211" s="6"/>
      <c r="BP1211" s="6"/>
      <c r="BQ1211" s="6"/>
      <c r="BR1211" s="12"/>
      <c r="BS1211" s="12"/>
      <c r="BT1211" s="12"/>
      <c r="BU1211" s="12"/>
    </row>
    <row r="1212" spans="66:73" x14ac:dyDescent="0.3">
      <c r="BN1212" s="6"/>
      <c r="BO1212" s="6"/>
      <c r="BP1212" s="6"/>
      <c r="BQ1212" s="6"/>
      <c r="BR1212" s="12"/>
      <c r="BS1212" s="12"/>
      <c r="BT1212" s="12"/>
      <c r="BU1212" s="12"/>
    </row>
    <row r="1213" spans="66:73" x14ac:dyDescent="0.3">
      <c r="BN1213" s="6"/>
      <c r="BO1213" s="6"/>
      <c r="BP1213" s="6"/>
      <c r="BQ1213" s="6"/>
      <c r="BR1213" s="12"/>
      <c r="BS1213" s="12"/>
      <c r="BT1213" s="12"/>
      <c r="BU1213" s="12"/>
    </row>
    <row r="1214" spans="66:73" x14ac:dyDescent="0.3">
      <c r="BN1214" s="6"/>
      <c r="BO1214" s="6"/>
      <c r="BP1214" s="6"/>
      <c r="BQ1214" s="6"/>
      <c r="BR1214" s="12"/>
      <c r="BS1214" s="12"/>
      <c r="BT1214" s="12"/>
      <c r="BU1214" s="12"/>
    </row>
    <row r="1215" spans="66:73" x14ac:dyDescent="0.3">
      <c r="BN1215" s="6"/>
      <c r="BO1215" s="6"/>
      <c r="BP1215" s="6"/>
      <c r="BQ1215" s="6"/>
      <c r="BR1215" s="12"/>
      <c r="BS1215" s="12"/>
      <c r="BT1215" s="12"/>
      <c r="BU1215" s="12"/>
    </row>
    <row r="1216" spans="66:73" x14ac:dyDescent="0.3">
      <c r="BN1216" s="6"/>
      <c r="BO1216" s="6"/>
      <c r="BP1216" s="6"/>
      <c r="BQ1216" s="6"/>
      <c r="BR1216" s="12"/>
      <c r="BS1216" s="12"/>
      <c r="BT1216" s="12"/>
      <c r="BU1216" s="12"/>
    </row>
    <row r="1217" spans="66:73" x14ac:dyDescent="0.3">
      <c r="BN1217" s="6"/>
      <c r="BO1217" s="6"/>
      <c r="BP1217" s="6"/>
      <c r="BQ1217" s="6"/>
      <c r="BR1217" s="12"/>
      <c r="BS1217" s="12"/>
      <c r="BT1217" s="12"/>
      <c r="BU1217" s="12"/>
    </row>
    <row r="1218" spans="66:73" x14ac:dyDescent="0.3">
      <c r="BN1218" s="6"/>
      <c r="BO1218" s="6"/>
      <c r="BP1218" s="6"/>
      <c r="BQ1218" s="6"/>
      <c r="BR1218" s="12"/>
      <c r="BS1218" s="12"/>
      <c r="BT1218" s="12"/>
      <c r="BU1218" s="12"/>
    </row>
    <row r="1219" spans="66:73" x14ac:dyDescent="0.3">
      <c r="BN1219" s="6"/>
      <c r="BO1219" s="6"/>
      <c r="BP1219" s="6"/>
      <c r="BQ1219" s="6"/>
      <c r="BR1219" s="12"/>
      <c r="BS1219" s="12"/>
      <c r="BT1219" s="12"/>
      <c r="BU1219" s="12"/>
    </row>
    <row r="1220" spans="66:73" x14ac:dyDescent="0.3">
      <c r="BN1220" s="6"/>
      <c r="BO1220" s="6"/>
      <c r="BP1220" s="6"/>
      <c r="BQ1220" s="6"/>
      <c r="BR1220" s="12"/>
      <c r="BS1220" s="12"/>
      <c r="BT1220" s="12"/>
      <c r="BU1220" s="12"/>
    </row>
    <row r="1221" spans="66:73" x14ac:dyDescent="0.3">
      <c r="BN1221" s="6"/>
      <c r="BO1221" s="6"/>
      <c r="BP1221" s="6"/>
      <c r="BQ1221" s="6"/>
      <c r="BR1221" s="12"/>
      <c r="BS1221" s="12"/>
      <c r="BT1221" s="12"/>
      <c r="BU1221" s="12"/>
    </row>
    <row r="1222" spans="66:73" x14ac:dyDescent="0.3">
      <c r="BN1222" s="6"/>
      <c r="BO1222" s="6"/>
      <c r="BP1222" s="6"/>
      <c r="BQ1222" s="6"/>
      <c r="BR1222" s="12"/>
      <c r="BS1222" s="12"/>
      <c r="BT1222" s="12"/>
      <c r="BU1222" s="12"/>
    </row>
    <row r="1223" spans="66:73" x14ac:dyDescent="0.3">
      <c r="BN1223" s="6"/>
      <c r="BO1223" s="6"/>
      <c r="BP1223" s="6"/>
      <c r="BQ1223" s="6"/>
      <c r="BR1223" s="12"/>
      <c r="BS1223" s="12"/>
      <c r="BT1223" s="12"/>
      <c r="BU1223" s="12"/>
    </row>
    <row r="1224" spans="66:73" x14ac:dyDescent="0.3">
      <c r="BN1224" s="6"/>
      <c r="BO1224" s="6"/>
      <c r="BP1224" s="6"/>
      <c r="BQ1224" s="6"/>
      <c r="BR1224" s="12"/>
      <c r="BS1224" s="12"/>
      <c r="BT1224" s="12"/>
      <c r="BU1224" s="12"/>
    </row>
    <row r="1225" spans="66:73" x14ac:dyDescent="0.3">
      <c r="BN1225" s="6"/>
      <c r="BO1225" s="6"/>
      <c r="BP1225" s="6"/>
      <c r="BQ1225" s="6"/>
      <c r="BR1225" s="12"/>
      <c r="BS1225" s="12"/>
      <c r="BT1225" s="12"/>
      <c r="BU1225" s="12"/>
    </row>
    <row r="1226" spans="66:73" x14ac:dyDescent="0.3">
      <c r="BN1226" s="6"/>
      <c r="BO1226" s="6"/>
      <c r="BP1226" s="6"/>
      <c r="BQ1226" s="6"/>
      <c r="BR1226" s="12"/>
      <c r="BS1226" s="12"/>
      <c r="BT1226" s="12"/>
      <c r="BU1226" s="12"/>
    </row>
    <row r="1227" spans="66:73" x14ac:dyDescent="0.3">
      <c r="BN1227" s="6"/>
      <c r="BO1227" s="6"/>
      <c r="BP1227" s="6"/>
      <c r="BQ1227" s="6"/>
      <c r="BR1227" s="12"/>
      <c r="BS1227" s="12"/>
      <c r="BT1227" s="12"/>
      <c r="BU1227" s="12"/>
    </row>
    <row r="1228" spans="66:73" x14ac:dyDescent="0.3">
      <c r="BN1228" s="6"/>
      <c r="BO1228" s="6"/>
      <c r="BP1228" s="6"/>
      <c r="BQ1228" s="6"/>
      <c r="BR1228" s="12"/>
      <c r="BS1228" s="12"/>
      <c r="BT1228" s="12"/>
      <c r="BU1228" s="12"/>
    </row>
    <row r="1229" spans="66:73" x14ac:dyDescent="0.3">
      <c r="BN1229" s="6"/>
      <c r="BO1229" s="6"/>
      <c r="BP1229" s="6"/>
      <c r="BQ1229" s="6"/>
      <c r="BR1229" s="12"/>
      <c r="BS1229" s="12"/>
      <c r="BT1229" s="12"/>
      <c r="BU1229" s="12"/>
    </row>
    <row r="1230" spans="66:73" x14ac:dyDescent="0.3">
      <c r="BN1230" s="6"/>
      <c r="BO1230" s="6"/>
      <c r="BP1230" s="6"/>
      <c r="BQ1230" s="6"/>
      <c r="BR1230" s="12"/>
      <c r="BS1230" s="12"/>
      <c r="BT1230" s="12"/>
      <c r="BU1230" s="12"/>
    </row>
    <row r="1231" spans="66:73" x14ac:dyDescent="0.3">
      <c r="BN1231" s="6"/>
      <c r="BO1231" s="6"/>
      <c r="BP1231" s="6"/>
      <c r="BQ1231" s="6"/>
      <c r="BR1231" s="12"/>
      <c r="BS1231" s="12"/>
      <c r="BT1231" s="12"/>
      <c r="BU1231" s="12"/>
    </row>
    <row r="1232" spans="66:73" x14ac:dyDescent="0.3">
      <c r="BN1232" s="6"/>
      <c r="BO1232" s="6"/>
      <c r="BP1232" s="6"/>
      <c r="BQ1232" s="6"/>
      <c r="BR1232" s="12"/>
      <c r="BS1232" s="12"/>
      <c r="BT1232" s="12"/>
      <c r="BU1232" s="12"/>
    </row>
    <row r="1233" spans="66:73" x14ac:dyDescent="0.3">
      <c r="BN1233" s="6"/>
      <c r="BO1233" s="6"/>
      <c r="BP1233" s="6"/>
      <c r="BQ1233" s="6"/>
      <c r="BR1233" s="12"/>
      <c r="BS1233" s="12"/>
      <c r="BT1233" s="12"/>
      <c r="BU1233" s="12"/>
    </row>
    <row r="1234" spans="66:73" x14ac:dyDescent="0.3">
      <c r="BN1234" s="6"/>
      <c r="BO1234" s="6"/>
      <c r="BP1234" s="6"/>
      <c r="BQ1234" s="6"/>
      <c r="BR1234" s="12"/>
      <c r="BS1234" s="12"/>
      <c r="BT1234" s="12"/>
      <c r="BU1234" s="12"/>
    </row>
    <row r="1235" spans="66:73" x14ac:dyDescent="0.3">
      <c r="BN1235" s="6"/>
      <c r="BO1235" s="6"/>
      <c r="BP1235" s="6"/>
      <c r="BQ1235" s="6"/>
      <c r="BR1235" s="12"/>
      <c r="BS1235" s="12"/>
      <c r="BT1235" s="12"/>
      <c r="BU1235" s="12"/>
    </row>
    <row r="1236" spans="66:73" x14ac:dyDescent="0.3">
      <c r="BN1236" s="6"/>
      <c r="BO1236" s="6"/>
      <c r="BP1236" s="6"/>
      <c r="BQ1236" s="6"/>
      <c r="BR1236" s="12"/>
      <c r="BS1236" s="12"/>
      <c r="BT1236" s="12"/>
      <c r="BU1236" s="12"/>
    </row>
    <row r="1237" spans="66:73" x14ac:dyDescent="0.3">
      <c r="BN1237" s="6"/>
      <c r="BO1237" s="6"/>
      <c r="BP1237" s="6"/>
      <c r="BQ1237" s="6"/>
      <c r="BR1237" s="12"/>
      <c r="BS1237" s="12"/>
      <c r="BT1237" s="12"/>
      <c r="BU1237" s="12"/>
    </row>
    <row r="1238" spans="66:73" x14ac:dyDescent="0.3">
      <c r="BN1238" s="6"/>
      <c r="BO1238" s="6"/>
      <c r="BP1238" s="6"/>
      <c r="BQ1238" s="6"/>
      <c r="BR1238" s="12"/>
      <c r="BS1238" s="12"/>
      <c r="BT1238" s="12"/>
      <c r="BU1238" s="12"/>
    </row>
    <row r="1239" spans="66:73" x14ac:dyDescent="0.3">
      <c r="BN1239" s="6"/>
      <c r="BO1239" s="6"/>
      <c r="BP1239" s="6"/>
      <c r="BQ1239" s="6"/>
      <c r="BR1239" s="12"/>
      <c r="BS1239" s="12"/>
      <c r="BT1239" s="12"/>
      <c r="BU1239" s="12"/>
    </row>
    <row r="1240" spans="66:73" x14ac:dyDescent="0.3">
      <c r="BN1240" s="6"/>
      <c r="BO1240" s="6"/>
      <c r="BP1240" s="6"/>
      <c r="BQ1240" s="6"/>
      <c r="BR1240" s="12"/>
      <c r="BS1240" s="12"/>
      <c r="BT1240" s="12"/>
      <c r="BU1240" s="12"/>
    </row>
    <row r="1241" spans="66:73" x14ac:dyDescent="0.3">
      <c r="BN1241" s="6"/>
      <c r="BO1241" s="6"/>
      <c r="BP1241" s="6"/>
      <c r="BQ1241" s="6"/>
      <c r="BR1241" s="12"/>
      <c r="BS1241" s="12"/>
      <c r="BT1241" s="12"/>
      <c r="BU1241" s="12"/>
    </row>
    <row r="1242" spans="66:73" x14ac:dyDescent="0.3">
      <c r="BN1242" s="6"/>
      <c r="BO1242" s="6"/>
      <c r="BP1242" s="6"/>
      <c r="BQ1242" s="6"/>
      <c r="BR1242" s="12"/>
      <c r="BS1242" s="12"/>
      <c r="BT1242" s="12"/>
      <c r="BU1242" s="12"/>
    </row>
    <row r="1243" spans="66:73" x14ac:dyDescent="0.3">
      <c r="BN1243" s="6"/>
      <c r="BO1243" s="6"/>
      <c r="BP1243" s="6"/>
      <c r="BQ1243" s="6"/>
      <c r="BR1243" s="12"/>
      <c r="BS1243" s="12"/>
      <c r="BT1243" s="12"/>
      <c r="BU1243" s="12"/>
    </row>
    <row r="1244" spans="66:73" x14ac:dyDescent="0.3">
      <c r="BN1244" s="6"/>
      <c r="BO1244" s="6"/>
      <c r="BP1244" s="6"/>
      <c r="BQ1244" s="6"/>
      <c r="BR1244" s="12"/>
      <c r="BS1244" s="12"/>
      <c r="BT1244" s="12"/>
      <c r="BU1244" s="12"/>
    </row>
    <row r="1245" spans="66:73" x14ac:dyDescent="0.3">
      <c r="BN1245" s="6"/>
      <c r="BO1245" s="6"/>
      <c r="BP1245" s="6"/>
      <c r="BQ1245" s="6"/>
      <c r="BR1245" s="12"/>
      <c r="BS1245" s="12"/>
      <c r="BT1245" s="12"/>
      <c r="BU1245" s="12"/>
    </row>
    <row r="1246" spans="66:73" x14ac:dyDescent="0.3">
      <c r="BN1246" s="6"/>
      <c r="BO1246" s="6"/>
      <c r="BP1246" s="6"/>
      <c r="BQ1246" s="6"/>
      <c r="BR1246" s="12"/>
      <c r="BS1246" s="12"/>
      <c r="BT1246" s="12"/>
      <c r="BU1246" s="12"/>
    </row>
    <row r="1247" spans="66:73" x14ac:dyDescent="0.3">
      <c r="BN1247" s="6"/>
      <c r="BO1247" s="6"/>
      <c r="BP1247" s="6"/>
      <c r="BQ1247" s="6"/>
      <c r="BR1247" s="12"/>
      <c r="BS1247" s="12"/>
      <c r="BT1247" s="12"/>
      <c r="BU1247" s="12"/>
    </row>
    <row r="1248" spans="66:73" x14ac:dyDescent="0.3">
      <c r="BN1248" s="6"/>
      <c r="BO1248" s="6"/>
      <c r="BP1248" s="6"/>
      <c r="BQ1248" s="6"/>
      <c r="BR1248" s="12"/>
      <c r="BS1248" s="12"/>
      <c r="BT1248" s="12"/>
      <c r="BU1248" s="12"/>
    </row>
    <row r="1249" spans="66:73" x14ac:dyDescent="0.3">
      <c r="BN1249" s="6"/>
      <c r="BO1249" s="6"/>
      <c r="BP1249" s="6"/>
      <c r="BQ1249" s="6"/>
      <c r="BR1249" s="12"/>
      <c r="BS1249" s="12"/>
      <c r="BT1249" s="12"/>
      <c r="BU1249" s="12"/>
    </row>
    <row r="1250" spans="66:73" x14ac:dyDescent="0.3">
      <c r="BN1250" s="6"/>
      <c r="BO1250" s="6"/>
      <c r="BP1250" s="6"/>
      <c r="BQ1250" s="6"/>
      <c r="BR1250" s="12"/>
      <c r="BS1250" s="12"/>
      <c r="BT1250" s="12"/>
      <c r="BU1250" s="12"/>
    </row>
    <row r="1251" spans="66:73" x14ac:dyDescent="0.3">
      <c r="BN1251" s="6"/>
      <c r="BO1251" s="6"/>
      <c r="BP1251" s="6"/>
      <c r="BQ1251" s="6"/>
      <c r="BR1251" s="12"/>
      <c r="BS1251" s="12"/>
      <c r="BT1251" s="12"/>
      <c r="BU1251" s="12"/>
    </row>
    <row r="1252" spans="66:73" x14ac:dyDescent="0.3">
      <c r="BN1252" s="6"/>
      <c r="BO1252" s="6"/>
      <c r="BP1252" s="6"/>
      <c r="BQ1252" s="6"/>
      <c r="BR1252" s="12"/>
      <c r="BS1252" s="12"/>
      <c r="BT1252" s="12"/>
      <c r="BU1252" s="12"/>
    </row>
    <row r="1253" spans="66:73" x14ac:dyDescent="0.3">
      <c r="BN1253" s="6"/>
      <c r="BO1253" s="6"/>
      <c r="BP1253" s="6"/>
      <c r="BQ1253" s="6"/>
      <c r="BR1253" s="12"/>
      <c r="BS1253" s="12"/>
      <c r="BT1253" s="12"/>
      <c r="BU1253" s="12"/>
    </row>
    <row r="1254" spans="66:73" x14ac:dyDescent="0.3">
      <c r="BN1254" s="6"/>
      <c r="BO1254" s="6"/>
      <c r="BP1254" s="6"/>
      <c r="BQ1254" s="6"/>
      <c r="BR1254" s="12"/>
      <c r="BS1254" s="12"/>
      <c r="BT1254" s="12"/>
      <c r="BU1254" s="12"/>
    </row>
    <row r="1255" spans="66:73" x14ac:dyDescent="0.3">
      <c r="BN1255" s="6"/>
      <c r="BO1255" s="6"/>
      <c r="BP1255" s="6"/>
      <c r="BQ1255" s="6"/>
      <c r="BR1255" s="12"/>
      <c r="BS1255" s="12"/>
      <c r="BT1255" s="12"/>
      <c r="BU1255" s="12"/>
    </row>
    <row r="1256" spans="66:73" x14ac:dyDescent="0.3">
      <c r="BN1256" s="6"/>
      <c r="BO1256" s="6"/>
      <c r="BP1256" s="6"/>
      <c r="BQ1256" s="6"/>
      <c r="BR1256" s="12"/>
      <c r="BS1256" s="12"/>
      <c r="BT1256" s="12"/>
      <c r="BU1256" s="12"/>
    </row>
    <row r="1257" spans="66:73" x14ac:dyDescent="0.3">
      <c r="BN1257" s="6"/>
      <c r="BO1257" s="6"/>
      <c r="BP1257" s="6"/>
      <c r="BQ1257" s="6"/>
      <c r="BR1257" s="12"/>
      <c r="BS1257" s="12"/>
      <c r="BT1257" s="12"/>
      <c r="BU1257" s="12"/>
    </row>
    <row r="1258" spans="66:73" x14ac:dyDescent="0.3">
      <c r="BN1258" s="6"/>
      <c r="BO1258" s="6"/>
      <c r="BP1258" s="6"/>
      <c r="BQ1258" s="6"/>
      <c r="BR1258" s="12"/>
      <c r="BS1258" s="12"/>
      <c r="BT1258" s="12"/>
      <c r="BU1258" s="12"/>
    </row>
    <row r="1259" spans="66:73" x14ac:dyDescent="0.3">
      <c r="BN1259" s="6"/>
      <c r="BO1259" s="6"/>
      <c r="BP1259" s="6"/>
      <c r="BQ1259" s="6"/>
      <c r="BR1259" s="12"/>
      <c r="BS1259" s="12"/>
      <c r="BT1259" s="12"/>
      <c r="BU1259" s="12"/>
    </row>
    <row r="1260" spans="66:73" x14ac:dyDescent="0.3">
      <c r="BN1260" s="6"/>
      <c r="BO1260" s="6"/>
      <c r="BP1260" s="6"/>
      <c r="BQ1260" s="6"/>
      <c r="BR1260" s="12"/>
      <c r="BS1260" s="12"/>
      <c r="BT1260" s="12"/>
      <c r="BU1260" s="12"/>
    </row>
    <row r="1261" spans="66:73" x14ac:dyDescent="0.3">
      <c r="BN1261" s="6"/>
      <c r="BO1261" s="6"/>
      <c r="BP1261" s="6"/>
      <c r="BQ1261" s="6"/>
      <c r="BR1261" s="12"/>
      <c r="BS1261" s="12"/>
      <c r="BT1261" s="12"/>
      <c r="BU1261" s="12"/>
    </row>
    <row r="1262" spans="66:73" x14ac:dyDescent="0.3">
      <c r="BN1262" s="6"/>
      <c r="BO1262" s="6"/>
      <c r="BP1262" s="6"/>
      <c r="BQ1262" s="6"/>
      <c r="BR1262" s="12"/>
      <c r="BS1262" s="12"/>
      <c r="BT1262" s="12"/>
      <c r="BU1262" s="12"/>
    </row>
    <row r="1263" spans="66:73" x14ac:dyDescent="0.3">
      <c r="BN1263" s="6"/>
      <c r="BO1263" s="6"/>
      <c r="BP1263" s="6"/>
      <c r="BQ1263" s="6"/>
      <c r="BR1263" s="12"/>
      <c r="BS1263" s="12"/>
      <c r="BT1263" s="12"/>
      <c r="BU1263" s="12"/>
    </row>
    <row r="1264" spans="66:73" x14ac:dyDescent="0.3">
      <c r="BN1264" s="6"/>
      <c r="BO1264" s="6"/>
      <c r="BP1264" s="6"/>
      <c r="BQ1264" s="6"/>
      <c r="BR1264" s="12"/>
      <c r="BS1264" s="12"/>
      <c r="BT1264" s="12"/>
      <c r="BU1264" s="12"/>
    </row>
    <row r="1265" spans="66:73" x14ac:dyDescent="0.3">
      <c r="BN1265" s="6"/>
      <c r="BO1265" s="6"/>
      <c r="BP1265" s="6"/>
      <c r="BQ1265" s="6"/>
      <c r="BR1265" s="12"/>
      <c r="BS1265" s="12"/>
      <c r="BT1265" s="12"/>
      <c r="BU1265" s="12"/>
    </row>
    <row r="1266" spans="66:73" x14ac:dyDescent="0.3">
      <c r="BN1266" s="6"/>
      <c r="BO1266" s="6"/>
      <c r="BP1266" s="6"/>
      <c r="BQ1266" s="6"/>
      <c r="BR1266" s="12"/>
      <c r="BS1266" s="12"/>
      <c r="BT1266" s="12"/>
      <c r="BU1266" s="12"/>
    </row>
    <row r="1267" spans="66:73" x14ac:dyDescent="0.3">
      <c r="BN1267" s="6"/>
      <c r="BO1267" s="6"/>
      <c r="BP1267" s="6"/>
      <c r="BQ1267" s="6"/>
      <c r="BR1267" s="12"/>
      <c r="BS1267" s="12"/>
      <c r="BT1267" s="12"/>
      <c r="BU1267" s="12"/>
    </row>
    <row r="1268" spans="66:73" x14ac:dyDescent="0.3">
      <c r="BN1268" s="6"/>
      <c r="BO1268" s="6"/>
      <c r="BP1268" s="6"/>
      <c r="BQ1268" s="6"/>
      <c r="BR1268" s="12"/>
      <c r="BS1268" s="12"/>
      <c r="BT1268" s="12"/>
      <c r="BU1268" s="12"/>
    </row>
    <row r="1269" spans="66:73" x14ac:dyDescent="0.3">
      <c r="BN1269" s="6"/>
      <c r="BO1269" s="6"/>
      <c r="BP1269" s="6"/>
      <c r="BQ1269" s="6"/>
      <c r="BR1269" s="12"/>
      <c r="BS1269" s="12"/>
      <c r="BT1269" s="12"/>
      <c r="BU1269" s="12"/>
    </row>
    <row r="1270" spans="66:73" x14ac:dyDescent="0.3">
      <c r="BN1270" s="6"/>
      <c r="BO1270" s="6"/>
      <c r="BP1270" s="6"/>
      <c r="BQ1270" s="6"/>
      <c r="BR1270" s="12"/>
      <c r="BS1270" s="12"/>
      <c r="BT1270" s="12"/>
      <c r="BU1270" s="12"/>
    </row>
    <row r="1271" spans="66:73" x14ac:dyDescent="0.3">
      <c r="BN1271" s="6"/>
      <c r="BO1271" s="6"/>
      <c r="BP1271" s="6"/>
      <c r="BQ1271" s="6"/>
      <c r="BR1271" s="12"/>
      <c r="BS1271" s="12"/>
      <c r="BT1271" s="12"/>
      <c r="BU1271" s="12"/>
    </row>
    <row r="1272" spans="66:73" x14ac:dyDescent="0.3">
      <c r="BN1272" s="6"/>
      <c r="BO1272" s="6"/>
      <c r="BP1272" s="6"/>
      <c r="BQ1272" s="6"/>
      <c r="BR1272" s="12"/>
      <c r="BS1272" s="12"/>
      <c r="BT1272" s="12"/>
      <c r="BU1272" s="12"/>
    </row>
    <row r="1273" spans="66:73" x14ac:dyDescent="0.3">
      <c r="BN1273" s="6"/>
      <c r="BO1273" s="6"/>
      <c r="BP1273" s="6"/>
      <c r="BQ1273" s="6"/>
      <c r="BR1273" s="12"/>
      <c r="BS1273" s="12"/>
      <c r="BT1273" s="12"/>
      <c r="BU1273" s="12"/>
    </row>
    <row r="1274" spans="66:73" x14ac:dyDescent="0.3">
      <c r="BN1274" s="6"/>
      <c r="BO1274" s="6"/>
      <c r="BP1274" s="6"/>
      <c r="BQ1274" s="6"/>
      <c r="BR1274" s="12"/>
      <c r="BS1274" s="12"/>
      <c r="BT1274" s="12"/>
      <c r="BU1274" s="12"/>
    </row>
    <row r="1275" spans="66:73" x14ac:dyDescent="0.3">
      <c r="BN1275" s="6"/>
      <c r="BO1275" s="6"/>
      <c r="BP1275" s="6"/>
      <c r="BQ1275" s="6"/>
      <c r="BR1275" s="12"/>
      <c r="BS1275" s="12"/>
      <c r="BT1275" s="12"/>
      <c r="BU1275" s="12"/>
    </row>
    <row r="1276" spans="66:73" x14ac:dyDescent="0.3">
      <c r="BN1276" s="6"/>
      <c r="BO1276" s="6"/>
      <c r="BP1276" s="6"/>
      <c r="BQ1276" s="6"/>
      <c r="BR1276" s="12"/>
      <c r="BS1276" s="12"/>
      <c r="BT1276" s="12"/>
      <c r="BU1276" s="12"/>
    </row>
    <row r="1277" spans="66:73" x14ac:dyDescent="0.3">
      <c r="BN1277" s="6"/>
      <c r="BO1277" s="6"/>
      <c r="BP1277" s="6"/>
      <c r="BQ1277" s="6"/>
      <c r="BR1277" s="12"/>
      <c r="BS1277" s="12"/>
      <c r="BT1277" s="12"/>
      <c r="BU1277" s="12"/>
    </row>
    <row r="1278" spans="66:73" x14ac:dyDescent="0.3">
      <c r="BN1278" s="6"/>
      <c r="BO1278" s="6"/>
      <c r="BP1278" s="6"/>
      <c r="BQ1278" s="6"/>
      <c r="BR1278" s="12"/>
      <c r="BS1278" s="12"/>
      <c r="BT1278" s="12"/>
      <c r="BU1278" s="12"/>
    </row>
    <row r="1279" spans="66:73" x14ac:dyDescent="0.3">
      <c r="BN1279" s="6"/>
      <c r="BO1279" s="6"/>
      <c r="BP1279" s="6"/>
      <c r="BQ1279" s="6"/>
      <c r="BR1279" s="12"/>
      <c r="BS1279" s="12"/>
      <c r="BT1279" s="12"/>
      <c r="BU1279" s="12"/>
    </row>
    <row r="1280" spans="66:73" x14ac:dyDescent="0.3">
      <c r="BN1280" s="6"/>
      <c r="BO1280" s="6"/>
      <c r="BP1280" s="6"/>
      <c r="BQ1280" s="6"/>
      <c r="BR1280" s="12"/>
      <c r="BS1280" s="12"/>
      <c r="BT1280" s="12"/>
      <c r="BU1280" s="12"/>
    </row>
    <row r="1281" spans="66:73" x14ac:dyDescent="0.3">
      <c r="BN1281" s="6"/>
      <c r="BO1281" s="6"/>
      <c r="BP1281" s="6"/>
      <c r="BQ1281" s="6"/>
      <c r="BR1281" s="12"/>
      <c r="BS1281" s="12"/>
      <c r="BT1281" s="12"/>
      <c r="BU1281" s="12"/>
    </row>
    <row r="1282" spans="66:73" x14ac:dyDescent="0.3">
      <c r="BN1282" s="6"/>
      <c r="BO1282" s="6"/>
      <c r="BP1282" s="6"/>
      <c r="BQ1282" s="6"/>
      <c r="BR1282" s="12"/>
      <c r="BS1282" s="12"/>
      <c r="BT1282" s="12"/>
      <c r="BU1282" s="12"/>
    </row>
    <row r="1283" spans="66:73" x14ac:dyDescent="0.3">
      <c r="BN1283" s="6"/>
      <c r="BO1283" s="6"/>
      <c r="BP1283" s="6"/>
      <c r="BQ1283" s="6"/>
      <c r="BR1283" s="12"/>
      <c r="BS1283" s="12"/>
      <c r="BT1283" s="12"/>
      <c r="BU1283" s="12"/>
    </row>
    <row r="1284" spans="66:73" x14ac:dyDescent="0.3">
      <c r="BN1284" s="6"/>
      <c r="BO1284" s="6"/>
      <c r="BP1284" s="6"/>
      <c r="BQ1284" s="6"/>
      <c r="BR1284" s="12"/>
      <c r="BS1284" s="12"/>
      <c r="BT1284" s="12"/>
      <c r="BU1284" s="12"/>
    </row>
    <row r="1285" spans="66:73" x14ac:dyDescent="0.3">
      <c r="BN1285" s="6"/>
      <c r="BO1285" s="6"/>
      <c r="BP1285" s="6"/>
      <c r="BQ1285" s="6"/>
      <c r="BR1285" s="12"/>
      <c r="BS1285" s="12"/>
      <c r="BT1285" s="12"/>
      <c r="BU1285" s="12"/>
    </row>
    <row r="1286" spans="66:73" x14ac:dyDescent="0.3">
      <c r="BN1286" s="6"/>
      <c r="BO1286" s="6"/>
      <c r="BP1286" s="6"/>
      <c r="BQ1286" s="6"/>
      <c r="BR1286" s="12"/>
      <c r="BS1286" s="12"/>
      <c r="BT1286" s="12"/>
      <c r="BU1286" s="12"/>
    </row>
    <row r="1287" spans="66:73" x14ac:dyDescent="0.3">
      <c r="BN1287" s="6"/>
      <c r="BO1287" s="6"/>
      <c r="BP1287" s="6"/>
      <c r="BQ1287" s="6"/>
      <c r="BR1287" s="12"/>
      <c r="BS1287" s="12"/>
      <c r="BT1287" s="12"/>
      <c r="BU1287" s="12"/>
    </row>
    <row r="1288" spans="66:73" x14ac:dyDescent="0.3">
      <c r="BN1288" s="6"/>
      <c r="BO1288" s="6"/>
      <c r="BP1288" s="6"/>
      <c r="BQ1288" s="6"/>
      <c r="BR1288" s="12"/>
      <c r="BS1288" s="12"/>
      <c r="BT1288" s="12"/>
      <c r="BU1288" s="12"/>
    </row>
    <row r="1289" spans="66:73" x14ac:dyDescent="0.3">
      <c r="BN1289" s="6"/>
      <c r="BO1289" s="6"/>
      <c r="BP1289" s="6"/>
      <c r="BQ1289" s="6"/>
      <c r="BR1289" s="12"/>
      <c r="BS1289" s="12"/>
      <c r="BT1289" s="12"/>
      <c r="BU1289" s="12"/>
    </row>
    <row r="1290" spans="66:73" x14ac:dyDescent="0.3">
      <c r="BN1290" s="6"/>
      <c r="BO1290" s="6"/>
      <c r="BP1290" s="6"/>
      <c r="BQ1290" s="6"/>
      <c r="BR1290" s="12"/>
      <c r="BS1290" s="12"/>
      <c r="BT1290" s="12"/>
      <c r="BU1290" s="12"/>
    </row>
    <row r="1291" spans="66:73" x14ac:dyDescent="0.3">
      <c r="BN1291" s="6"/>
      <c r="BO1291" s="6"/>
      <c r="BP1291" s="6"/>
      <c r="BQ1291" s="6"/>
      <c r="BR1291" s="12"/>
      <c r="BS1291" s="12"/>
      <c r="BT1291" s="12"/>
      <c r="BU1291" s="12"/>
    </row>
    <row r="1292" spans="66:73" x14ac:dyDescent="0.3">
      <c r="BN1292" s="6"/>
      <c r="BO1292" s="6"/>
      <c r="BP1292" s="6"/>
      <c r="BQ1292" s="6"/>
      <c r="BR1292" s="12"/>
      <c r="BS1292" s="12"/>
      <c r="BT1292" s="12"/>
      <c r="BU1292" s="12"/>
    </row>
    <row r="1293" spans="66:73" x14ac:dyDescent="0.3">
      <c r="BN1293" s="6"/>
      <c r="BO1293" s="6"/>
      <c r="BP1293" s="6"/>
      <c r="BQ1293" s="6"/>
      <c r="BR1293" s="12"/>
      <c r="BS1293" s="12"/>
      <c r="BT1293" s="12"/>
      <c r="BU1293" s="12"/>
    </row>
    <row r="1294" spans="66:73" x14ac:dyDescent="0.3">
      <c r="BN1294" s="6"/>
      <c r="BO1294" s="6"/>
      <c r="BP1294" s="6"/>
      <c r="BQ1294" s="6"/>
      <c r="BR1294" s="12"/>
      <c r="BS1294" s="12"/>
      <c r="BT1294" s="12"/>
      <c r="BU1294" s="12"/>
    </row>
    <row r="1295" spans="66:73" x14ac:dyDescent="0.3">
      <c r="BN1295" s="6"/>
      <c r="BO1295" s="6"/>
      <c r="BP1295" s="6"/>
      <c r="BQ1295" s="6"/>
      <c r="BR1295" s="12"/>
      <c r="BS1295" s="12"/>
      <c r="BT1295" s="12"/>
      <c r="BU1295" s="12"/>
    </row>
    <row r="1296" spans="66:73" x14ac:dyDescent="0.3">
      <c r="BN1296" s="6"/>
      <c r="BO1296" s="6"/>
      <c r="BP1296" s="6"/>
      <c r="BQ1296" s="6"/>
      <c r="BR1296" s="12"/>
      <c r="BS1296" s="12"/>
      <c r="BT1296" s="12"/>
      <c r="BU1296" s="12"/>
    </row>
    <row r="1297" spans="66:73" x14ac:dyDescent="0.3">
      <c r="BN1297" s="6"/>
      <c r="BO1297" s="6"/>
      <c r="BP1297" s="6"/>
      <c r="BQ1297" s="6"/>
      <c r="BR1297" s="12"/>
      <c r="BS1297" s="12"/>
      <c r="BT1297" s="12"/>
      <c r="BU1297" s="12"/>
    </row>
    <row r="1298" spans="66:73" x14ac:dyDescent="0.3">
      <c r="BN1298" s="6"/>
      <c r="BO1298" s="6"/>
      <c r="BP1298" s="6"/>
      <c r="BQ1298" s="6"/>
      <c r="BR1298" s="12"/>
      <c r="BS1298" s="12"/>
      <c r="BT1298" s="12"/>
      <c r="BU1298" s="12"/>
    </row>
    <row r="1299" spans="66:73" x14ac:dyDescent="0.3">
      <c r="BN1299" s="6"/>
      <c r="BO1299" s="6"/>
      <c r="BP1299" s="6"/>
      <c r="BQ1299" s="6"/>
      <c r="BR1299" s="12"/>
      <c r="BS1299" s="12"/>
      <c r="BT1299" s="12"/>
      <c r="BU1299" s="12"/>
    </row>
    <row r="1300" spans="66:73" x14ac:dyDescent="0.3">
      <c r="BN1300" s="6"/>
      <c r="BO1300" s="6"/>
      <c r="BP1300" s="6"/>
      <c r="BQ1300" s="6"/>
      <c r="BR1300" s="12"/>
      <c r="BS1300" s="12"/>
      <c r="BT1300" s="12"/>
      <c r="BU1300" s="12"/>
    </row>
    <row r="1301" spans="66:73" x14ac:dyDescent="0.3">
      <c r="BN1301" s="6"/>
      <c r="BO1301" s="6"/>
      <c r="BP1301" s="6"/>
      <c r="BQ1301" s="6"/>
      <c r="BR1301" s="12"/>
      <c r="BS1301" s="12"/>
      <c r="BT1301" s="12"/>
      <c r="BU1301" s="12"/>
    </row>
    <row r="1302" spans="66:73" x14ac:dyDescent="0.3">
      <c r="BN1302" s="6"/>
      <c r="BO1302" s="6"/>
      <c r="BP1302" s="6"/>
      <c r="BQ1302" s="6"/>
      <c r="BR1302" s="12"/>
      <c r="BS1302" s="12"/>
      <c r="BT1302" s="12"/>
      <c r="BU1302" s="12"/>
    </row>
    <row r="1303" spans="66:73" x14ac:dyDescent="0.3">
      <c r="BN1303" s="6"/>
      <c r="BO1303" s="6"/>
      <c r="BP1303" s="6"/>
      <c r="BQ1303" s="6"/>
      <c r="BR1303" s="12"/>
      <c r="BS1303" s="12"/>
      <c r="BT1303" s="12"/>
      <c r="BU1303" s="12"/>
    </row>
    <row r="1304" spans="66:73" x14ac:dyDescent="0.3">
      <c r="BN1304" s="6"/>
      <c r="BO1304" s="6"/>
      <c r="BP1304" s="6"/>
      <c r="BQ1304" s="6"/>
      <c r="BR1304" s="12"/>
      <c r="BS1304" s="12"/>
      <c r="BT1304" s="12"/>
      <c r="BU1304" s="12"/>
    </row>
    <row r="1305" spans="66:73" x14ac:dyDescent="0.3">
      <c r="BN1305" s="6"/>
      <c r="BO1305" s="6"/>
      <c r="BP1305" s="6"/>
      <c r="BQ1305" s="6"/>
      <c r="BR1305" s="12"/>
      <c r="BS1305" s="12"/>
      <c r="BT1305" s="12"/>
      <c r="BU1305" s="12"/>
    </row>
    <row r="1306" spans="66:73" x14ac:dyDescent="0.3">
      <c r="BN1306" s="6"/>
      <c r="BO1306" s="6"/>
      <c r="BP1306" s="6"/>
      <c r="BQ1306" s="6"/>
      <c r="BR1306" s="12"/>
      <c r="BS1306" s="12"/>
      <c r="BT1306" s="12"/>
      <c r="BU1306" s="12"/>
    </row>
    <row r="1307" spans="66:73" x14ac:dyDescent="0.3">
      <c r="BN1307" s="6"/>
      <c r="BO1307" s="6"/>
      <c r="BP1307" s="6"/>
      <c r="BQ1307" s="6"/>
      <c r="BR1307" s="12"/>
      <c r="BS1307" s="12"/>
      <c r="BT1307" s="12"/>
      <c r="BU1307" s="12"/>
    </row>
    <row r="1308" spans="66:73" x14ac:dyDescent="0.3">
      <c r="BN1308" s="6"/>
      <c r="BO1308" s="6"/>
      <c r="BP1308" s="6"/>
      <c r="BQ1308" s="6"/>
      <c r="BR1308" s="12"/>
      <c r="BS1308" s="12"/>
      <c r="BT1308" s="12"/>
      <c r="BU1308" s="12"/>
    </row>
    <row r="1309" spans="66:73" x14ac:dyDescent="0.3">
      <c r="BN1309" s="6"/>
      <c r="BO1309" s="6"/>
      <c r="BP1309" s="6"/>
      <c r="BQ1309" s="6"/>
      <c r="BR1309" s="12"/>
      <c r="BS1309" s="12"/>
      <c r="BT1309" s="12"/>
      <c r="BU1309" s="12"/>
    </row>
    <row r="1310" spans="66:73" x14ac:dyDescent="0.3">
      <c r="BN1310" s="6"/>
      <c r="BO1310" s="6"/>
      <c r="BP1310" s="6"/>
      <c r="BQ1310" s="6"/>
      <c r="BR1310" s="12"/>
      <c r="BS1310" s="12"/>
      <c r="BT1310" s="12"/>
      <c r="BU1310" s="12"/>
    </row>
    <row r="1311" spans="66:73" x14ac:dyDescent="0.3">
      <c r="BN1311" s="6"/>
      <c r="BO1311" s="6"/>
      <c r="BP1311" s="6"/>
      <c r="BQ1311" s="6"/>
      <c r="BR1311" s="12"/>
      <c r="BS1311" s="12"/>
      <c r="BT1311" s="12"/>
      <c r="BU1311" s="12"/>
    </row>
    <row r="1312" spans="66:73" x14ac:dyDescent="0.3">
      <c r="BN1312" s="6"/>
      <c r="BO1312" s="6"/>
      <c r="BP1312" s="6"/>
      <c r="BQ1312" s="6"/>
      <c r="BR1312" s="12"/>
      <c r="BS1312" s="12"/>
      <c r="BT1312" s="12"/>
      <c r="BU1312" s="12"/>
    </row>
    <row r="1313" spans="66:73" x14ac:dyDescent="0.3">
      <c r="BN1313" s="6"/>
      <c r="BO1313" s="6"/>
      <c r="BP1313" s="6"/>
      <c r="BQ1313" s="6"/>
      <c r="BR1313" s="12"/>
      <c r="BS1313" s="12"/>
      <c r="BT1313" s="12"/>
      <c r="BU1313" s="12"/>
    </row>
    <row r="1314" spans="66:73" x14ac:dyDescent="0.3">
      <c r="BN1314" s="6"/>
      <c r="BO1314" s="6"/>
      <c r="BP1314" s="6"/>
      <c r="BQ1314" s="6"/>
      <c r="BR1314" s="12"/>
      <c r="BS1314" s="12"/>
      <c r="BT1314" s="12"/>
      <c r="BU1314" s="12"/>
    </row>
    <row r="1315" spans="66:73" x14ac:dyDescent="0.3">
      <c r="BN1315" s="6"/>
      <c r="BO1315" s="6"/>
      <c r="BP1315" s="6"/>
      <c r="BQ1315" s="6"/>
      <c r="BR1315" s="12"/>
      <c r="BS1315" s="12"/>
      <c r="BT1315" s="12"/>
      <c r="BU1315" s="12"/>
    </row>
    <row r="1316" spans="66:73" x14ac:dyDescent="0.3">
      <c r="BN1316" s="6"/>
      <c r="BO1316" s="6"/>
      <c r="BP1316" s="6"/>
      <c r="BQ1316" s="6"/>
      <c r="BR1316" s="12"/>
      <c r="BS1316" s="12"/>
      <c r="BT1316" s="12"/>
      <c r="BU1316" s="12"/>
    </row>
    <row r="1317" spans="66:73" x14ac:dyDescent="0.3">
      <c r="BN1317" s="6"/>
      <c r="BO1317" s="6"/>
      <c r="BP1317" s="6"/>
      <c r="BQ1317" s="6"/>
      <c r="BR1317" s="12"/>
      <c r="BS1317" s="12"/>
      <c r="BT1317" s="12"/>
      <c r="BU1317" s="12"/>
    </row>
    <row r="1318" spans="66:73" x14ac:dyDescent="0.3">
      <c r="BN1318" s="6"/>
      <c r="BO1318" s="6"/>
      <c r="BP1318" s="6"/>
      <c r="BQ1318" s="6"/>
      <c r="BR1318" s="12"/>
      <c r="BS1318" s="12"/>
      <c r="BT1318" s="12"/>
      <c r="BU1318" s="12"/>
    </row>
    <row r="1319" spans="66:73" x14ac:dyDescent="0.3">
      <c r="BN1319" s="6"/>
      <c r="BO1319" s="6"/>
      <c r="BP1319" s="6"/>
      <c r="BQ1319" s="6"/>
      <c r="BR1319" s="12"/>
      <c r="BS1319" s="12"/>
      <c r="BT1319" s="12"/>
      <c r="BU1319" s="12"/>
    </row>
    <row r="1320" spans="66:73" x14ac:dyDescent="0.3">
      <c r="BN1320" s="6"/>
      <c r="BO1320" s="6"/>
      <c r="BP1320" s="6"/>
      <c r="BQ1320" s="6"/>
      <c r="BR1320" s="12"/>
      <c r="BS1320" s="12"/>
      <c r="BT1320" s="12"/>
      <c r="BU1320" s="12"/>
    </row>
    <row r="1321" spans="66:73" x14ac:dyDescent="0.3">
      <c r="BN1321" s="6"/>
      <c r="BO1321" s="6"/>
      <c r="BP1321" s="6"/>
      <c r="BQ1321" s="6"/>
      <c r="BR1321" s="12"/>
      <c r="BS1321" s="12"/>
      <c r="BT1321" s="12"/>
      <c r="BU1321" s="12"/>
    </row>
    <row r="1322" spans="66:73" x14ac:dyDescent="0.3">
      <c r="BN1322" s="6"/>
      <c r="BO1322" s="6"/>
      <c r="BP1322" s="6"/>
      <c r="BQ1322" s="6"/>
      <c r="BR1322" s="12"/>
      <c r="BS1322" s="12"/>
      <c r="BT1322" s="12"/>
      <c r="BU1322" s="12"/>
    </row>
    <row r="1323" spans="66:73" x14ac:dyDescent="0.3">
      <c r="BN1323" s="6"/>
      <c r="BO1323" s="6"/>
      <c r="BP1323" s="6"/>
      <c r="BQ1323" s="6"/>
      <c r="BR1323" s="12"/>
      <c r="BS1323" s="12"/>
      <c r="BT1323" s="12"/>
      <c r="BU1323" s="12"/>
    </row>
    <row r="1324" spans="66:73" x14ac:dyDescent="0.3">
      <c r="BN1324" s="6"/>
      <c r="BO1324" s="6"/>
      <c r="BP1324" s="6"/>
      <c r="BQ1324" s="6"/>
      <c r="BR1324" s="12"/>
      <c r="BS1324" s="12"/>
      <c r="BT1324" s="12"/>
      <c r="BU1324" s="12"/>
    </row>
    <row r="1325" spans="66:73" x14ac:dyDescent="0.3">
      <c r="BN1325" s="6"/>
      <c r="BO1325" s="6"/>
      <c r="BP1325" s="6"/>
      <c r="BQ1325" s="6"/>
      <c r="BR1325" s="12"/>
      <c r="BS1325" s="12"/>
      <c r="BT1325" s="12"/>
      <c r="BU1325" s="12"/>
    </row>
    <row r="1326" spans="66:73" x14ac:dyDescent="0.3">
      <c r="BN1326" s="6"/>
      <c r="BO1326" s="6"/>
      <c r="BP1326" s="6"/>
      <c r="BQ1326" s="6"/>
      <c r="BR1326" s="12"/>
      <c r="BS1326" s="12"/>
      <c r="BT1326" s="12"/>
      <c r="BU1326" s="12"/>
    </row>
    <row r="1327" spans="66:73" x14ac:dyDescent="0.3">
      <c r="BN1327" s="6"/>
      <c r="BO1327" s="6"/>
      <c r="BP1327" s="6"/>
      <c r="BQ1327" s="6"/>
      <c r="BR1327" s="12"/>
      <c r="BS1327" s="12"/>
      <c r="BT1327" s="12"/>
      <c r="BU1327" s="12"/>
    </row>
    <row r="1328" spans="66:73" x14ac:dyDescent="0.3">
      <c r="BN1328" s="6"/>
      <c r="BO1328" s="6"/>
      <c r="BP1328" s="6"/>
      <c r="BQ1328" s="6"/>
      <c r="BR1328" s="12"/>
      <c r="BS1328" s="12"/>
      <c r="BT1328" s="12"/>
      <c r="BU1328" s="12"/>
    </row>
    <row r="1329" spans="66:73" x14ac:dyDescent="0.3">
      <c r="BN1329" s="6"/>
      <c r="BO1329" s="6"/>
      <c r="BP1329" s="6"/>
      <c r="BQ1329" s="6"/>
      <c r="BR1329" s="12"/>
      <c r="BS1329" s="12"/>
      <c r="BT1329" s="12"/>
      <c r="BU1329" s="12"/>
    </row>
    <row r="1330" spans="66:73" x14ac:dyDescent="0.3">
      <c r="BN1330" s="6"/>
      <c r="BO1330" s="6"/>
      <c r="BP1330" s="6"/>
      <c r="BQ1330" s="6"/>
      <c r="BR1330" s="12"/>
      <c r="BS1330" s="12"/>
      <c r="BT1330" s="12"/>
      <c r="BU1330" s="12"/>
    </row>
    <row r="1331" spans="66:73" x14ac:dyDescent="0.3">
      <c r="BN1331" s="6"/>
      <c r="BO1331" s="6"/>
      <c r="BP1331" s="6"/>
      <c r="BQ1331" s="6"/>
      <c r="BR1331" s="12"/>
      <c r="BS1331" s="12"/>
      <c r="BT1331" s="12"/>
      <c r="BU1331" s="12"/>
    </row>
    <row r="1332" spans="66:73" x14ac:dyDescent="0.3">
      <c r="BN1332" s="6"/>
      <c r="BO1332" s="6"/>
      <c r="BP1332" s="6"/>
      <c r="BQ1332" s="6"/>
      <c r="BR1332" s="12"/>
      <c r="BS1332" s="12"/>
      <c r="BT1332" s="12"/>
      <c r="BU1332" s="12"/>
    </row>
    <row r="1333" spans="66:73" x14ac:dyDescent="0.3">
      <c r="BN1333" s="6"/>
      <c r="BO1333" s="6"/>
      <c r="BP1333" s="6"/>
      <c r="BQ1333" s="6"/>
      <c r="BR1333" s="12"/>
      <c r="BS1333" s="12"/>
      <c r="BT1333" s="12"/>
      <c r="BU1333" s="12"/>
    </row>
    <row r="1334" spans="66:73" x14ac:dyDescent="0.3">
      <c r="BN1334" s="6"/>
      <c r="BO1334" s="6"/>
      <c r="BP1334" s="6"/>
      <c r="BQ1334" s="6"/>
      <c r="BR1334" s="12"/>
      <c r="BS1334" s="12"/>
      <c r="BT1334" s="12"/>
      <c r="BU1334" s="12"/>
    </row>
    <row r="1335" spans="66:73" x14ac:dyDescent="0.3">
      <c r="BN1335" s="6"/>
      <c r="BO1335" s="6"/>
      <c r="BP1335" s="6"/>
      <c r="BQ1335" s="6"/>
      <c r="BR1335" s="12"/>
      <c r="BS1335" s="12"/>
      <c r="BT1335" s="12"/>
      <c r="BU1335" s="12"/>
    </row>
    <row r="1336" spans="66:73" x14ac:dyDescent="0.3">
      <c r="BN1336" s="6"/>
      <c r="BO1336" s="6"/>
      <c r="BP1336" s="6"/>
      <c r="BQ1336" s="6"/>
      <c r="BR1336" s="12"/>
      <c r="BS1336" s="12"/>
      <c r="BT1336" s="12"/>
      <c r="BU1336" s="12"/>
    </row>
    <row r="1337" spans="66:73" x14ac:dyDescent="0.3">
      <c r="BN1337" s="6"/>
      <c r="BO1337" s="6"/>
      <c r="BP1337" s="6"/>
      <c r="BQ1337" s="6"/>
      <c r="BR1337" s="12"/>
      <c r="BS1337" s="12"/>
      <c r="BT1337" s="12"/>
      <c r="BU1337" s="12"/>
    </row>
    <row r="1338" spans="66:73" x14ac:dyDescent="0.3">
      <c r="BN1338" s="6"/>
      <c r="BO1338" s="6"/>
      <c r="BP1338" s="6"/>
      <c r="BQ1338" s="6"/>
      <c r="BR1338" s="12"/>
      <c r="BS1338" s="12"/>
      <c r="BT1338" s="12"/>
      <c r="BU1338" s="12"/>
    </row>
    <row r="1339" spans="66:73" x14ac:dyDescent="0.3">
      <c r="BN1339" s="6"/>
      <c r="BO1339" s="6"/>
      <c r="BP1339" s="6"/>
      <c r="BQ1339" s="6"/>
      <c r="BR1339" s="12"/>
      <c r="BS1339" s="12"/>
      <c r="BT1339" s="12"/>
      <c r="BU1339" s="12"/>
    </row>
    <row r="1340" spans="66:73" x14ac:dyDescent="0.3">
      <c r="BN1340" s="6"/>
      <c r="BO1340" s="6"/>
      <c r="BP1340" s="6"/>
      <c r="BQ1340" s="6"/>
      <c r="BR1340" s="12"/>
      <c r="BS1340" s="12"/>
      <c r="BT1340" s="12"/>
      <c r="BU1340" s="12"/>
    </row>
    <row r="1341" spans="66:73" x14ac:dyDescent="0.3">
      <c r="BN1341" s="6"/>
      <c r="BO1341" s="6"/>
      <c r="BP1341" s="6"/>
      <c r="BQ1341" s="6"/>
      <c r="BR1341" s="12"/>
      <c r="BS1341" s="12"/>
      <c r="BT1341" s="12"/>
      <c r="BU1341" s="12"/>
    </row>
    <row r="1342" spans="66:73" x14ac:dyDescent="0.3">
      <c r="BN1342" s="6"/>
      <c r="BO1342" s="6"/>
      <c r="BP1342" s="6"/>
      <c r="BQ1342" s="6"/>
      <c r="BR1342" s="12"/>
      <c r="BS1342" s="12"/>
      <c r="BT1342" s="12"/>
      <c r="BU1342" s="12"/>
    </row>
    <row r="1343" spans="66:73" x14ac:dyDescent="0.3">
      <c r="BN1343" s="6"/>
      <c r="BO1343" s="6"/>
      <c r="BP1343" s="6"/>
      <c r="BQ1343" s="6"/>
      <c r="BR1343" s="12"/>
      <c r="BS1343" s="12"/>
      <c r="BT1343" s="12"/>
      <c r="BU1343" s="12"/>
    </row>
    <row r="1344" spans="66:73" x14ac:dyDescent="0.3">
      <c r="BN1344" s="6"/>
      <c r="BO1344" s="6"/>
      <c r="BP1344" s="6"/>
      <c r="BQ1344" s="6"/>
      <c r="BR1344" s="12"/>
      <c r="BS1344" s="12"/>
      <c r="BT1344" s="12"/>
      <c r="BU1344" s="12"/>
    </row>
    <row r="1345" spans="66:73" x14ac:dyDescent="0.3">
      <c r="BN1345" s="6"/>
      <c r="BO1345" s="6"/>
      <c r="BP1345" s="6"/>
      <c r="BQ1345" s="6"/>
      <c r="BR1345" s="12"/>
      <c r="BS1345" s="12"/>
      <c r="BT1345" s="12"/>
      <c r="BU1345" s="12"/>
    </row>
    <row r="1346" spans="66:73" x14ac:dyDescent="0.3">
      <c r="BN1346" s="6"/>
      <c r="BO1346" s="6"/>
      <c r="BP1346" s="6"/>
      <c r="BQ1346" s="6"/>
      <c r="BR1346" s="12"/>
      <c r="BS1346" s="12"/>
      <c r="BT1346" s="12"/>
      <c r="BU1346" s="12"/>
    </row>
    <row r="1347" spans="66:73" x14ac:dyDescent="0.3">
      <c r="BN1347" s="6"/>
      <c r="BO1347" s="6"/>
      <c r="BP1347" s="6"/>
      <c r="BQ1347" s="6"/>
      <c r="BR1347" s="12"/>
      <c r="BS1347" s="12"/>
      <c r="BT1347" s="12"/>
      <c r="BU1347" s="12"/>
    </row>
    <row r="1348" spans="66:73" x14ac:dyDescent="0.3">
      <c r="BN1348" s="6"/>
      <c r="BO1348" s="6"/>
      <c r="BP1348" s="6"/>
      <c r="BQ1348" s="6"/>
      <c r="BR1348" s="12"/>
      <c r="BS1348" s="12"/>
      <c r="BT1348" s="12"/>
      <c r="BU1348" s="12"/>
    </row>
    <row r="1349" spans="66:73" x14ac:dyDescent="0.3">
      <c r="BN1349" s="6"/>
      <c r="BO1349" s="6"/>
      <c r="BP1349" s="6"/>
      <c r="BQ1349" s="6"/>
      <c r="BR1349" s="12"/>
      <c r="BS1349" s="12"/>
      <c r="BT1349" s="12"/>
      <c r="BU1349" s="12"/>
    </row>
    <row r="1350" spans="66:73" x14ac:dyDescent="0.3">
      <c r="BN1350" s="6"/>
      <c r="BO1350" s="6"/>
      <c r="BP1350" s="6"/>
      <c r="BQ1350" s="6"/>
      <c r="BR1350" s="12"/>
      <c r="BS1350" s="12"/>
      <c r="BT1350" s="12"/>
      <c r="BU1350" s="12"/>
    </row>
    <row r="1351" spans="66:73" x14ac:dyDescent="0.3">
      <c r="BN1351" s="6"/>
      <c r="BO1351" s="6"/>
      <c r="BP1351" s="6"/>
      <c r="BQ1351" s="6"/>
      <c r="BR1351" s="12"/>
      <c r="BS1351" s="12"/>
      <c r="BT1351" s="12"/>
      <c r="BU1351" s="12"/>
    </row>
    <row r="1352" spans="66:73" x14ac:dyDescent="0.3">
      <c r="BN1352" s="6"/>
      <c r="BO1352" s="6"/>
      <c r="BP1352" s="6"/>
      <c r="BQ1352" s="6"/>
      <c r="BR1352" s="12"/>
      <c r="BS1352" s="12"/>
      <c r="BT1352" s="12"/>
      <c r="BU1352" s="12"/>
    </row>
    <row r="1353" spans="66:73" x14ac:dyDescent="0.3">
      <c r="BN1353" s="6"/>
      <c r="BO1353" s="6"/>
      <c r="BP1353" s="6"/>
      <c r="BQ1353" s="6"/>
      <c r="BR1353" s="12"/>
      <c r="BS1353" s="12"/>
      <c r="BT1353" s="12"/>
      <c r="BU1353" s="12"/>
    </row>
    <row r="1354" spans="66:73" x14ac:dyDescent="0.3">
      <c r="BN1354" s="6"/>
      <c r="BO1354" s="6"/>
      <c r="BP1354" s="6"/>
      <c r="BQ1354" s="6"/>
      <c r="BR1354" s="12"/>
      <c r="BS1354" s="12"/>
      <c r="BT1354" s="12"/>
      <c r="BU1354" s="12"/>
    </row>
    <row r="1355" spans="66:73" x14ac:dyDescent="0.3">
      <c r="BN1355" s="6"/>
      <c r="BO1355" s="6"/>
      <c r="BP1355" s="6"/>
      <c r="BQ1355" s="6"/>
      <c r="BR1355" s="12"/>
      <c r="BS1355" s="12"/>
      <c r="BT1355" s="12"/>
      <c r="BU1355" s="12"/>
    </row>
    <row r="1356" spans="66:73" x14ac:dyDescent="0.3">
      <c r="BN1356" s="6"/>
      <c r="BO1356" s="6"/>
      <c r="BP1356" s="6"/>
      <c r="BQ1356" s="6"/>
      <c r="BR1356" s="12"/>
      <c r="BS1356" s="12"/>
      <c r="BT1356" s="12"/>
      <c r="BU1356" s="12"/>
    </row>
    <row r="1357" spans="66:73" x14ac:dyDescent="0.3">
      <c r="BN1357" s="6"/>
      <c r="BO1357" s="6"/>
      <c r="BP1357" s="6"/>
      <c r="BQ1357" s="6"/>
      <c r="BR1357" s="12"/>
      <c r="BS1357" s="12"/>
      <c r="BT1357" s="12"/>
      <c r="BU1357" s="12"/>
    </row>
    <row r="1358" spans="66:73" x14ac:dyDescent="0.3">
      <c r="BN1358" s="6"/>
      <c r="BO1358" s="6"/>
      <c r="BP1358" s="6"/>
      <c r="BQ1358" s="6"/>
      <c r="BR1358" s="12"/>
      <c r="BS1358" s="12"/>
      <c r="BT1358" s="12"/>
      <c r="BU1358" s="12"/>
    </row>
    <row r="1359" spans="66:73" x14ac:dyDescent="0.3">
      <c r="BN1359" s="6"/>
      <c r="BO1359" s="6"/>
      <c r="BP1359" s="6"/>
      <c r="BQ1359" s="6"/>
      <c r="BR1359" s="12"/>
      <c r="BS1359" s="12"/>
      <c r="BT1359" s="12"/>
      <c r="BU1359" s="12"/>
    </row>
    <row r="1360" spans="66:73" x14ac:dyDescent="0.3">
      <c r="BN1360" s="6"/>
      <c r="BO1360" s="6"/>
      <c r="BP1360" s="6"/>
      <c r="BQ1360" s="6"/>
      <c r="BR1360" s="12"/>
      <c r="BS1360" s="12"/>
      <c r="BT1360" s="12"/>
      <c r="BU1360" s="12"/>
    </row>
    <row r="1361" spans="66:73" x14ac:dyDescent="0.3">
      <c r="BN1361" s="6"/>
      <c r="BO1361" s="6"/>
      <c r="BP1361" s="6"/>
      <c r="BQ1361" s="6"/>
      <c r="BR1361" s="12"/>
      <c r="BS1361" s="12"/>
      <c r="BT1361" s="12"/>
      <c r="BU1361" s="12"/>
    </row>
    <row r="1362" spans="66:73" x14ac:dyDescent="0.3">
      <c r="BN1362" s="6"/>
      <c r="BO1362" s="6"/>
      <c r="BP1362" s="6"/>
      <c r="BQ1362" s="6"/>
      <c r="BR1362" s="12"/>
      <c r="BS1362" s="12"/>
      <c r="BT1362" s="12"/>
      <c r="BU1362" s="12"/>
    </row>
    <row r="1363" spans="66:73" x14ac:dyDescent="0.3">
      <c r="BN1363" s="6"/>
      <c r="BO1363" s="6"/>
      <c r="BP1363" s="6"/>
      <c r="BQ1363" s="6"/>
      <c r="BR1363" s="12"/>
      <c r="BS1363" s="12"/>
      <c r="BT1363" s="12"/>
      <c r="BU1363" s="12"/>
    </row>
    <row r="1364" spans="66:73" x14ac:dyDescent="0.3">
      <c r="BN1364" s="6"/>
      <c r="BO1364" s="6"/>
      <c r="BP1364" s="6"/>
      <c r="BQ1364" s="6"/>
      <c r="BR1364" s="12"/>
      <c r="BS1364" s="12"/>
      <c r="BT1364" s="12"/>
      <c r="BU1364" s="12"/>
    </row>
    <row r="1365" spans="66:73" x14ac:dyDescent="0.3">
      <c r="BN1365" s="6"/>
      <c r="BO1365" s="6"/>
      <c r="BP1365" s="6"/>
      <c r="BQ1365" s="6"/>
      <c r="BR1365" s="12"/>
      <c r="BS1365" s="12"/>
      <c r="BT1365" s="12"/>
      <c r="BU1365" s="12"/>
    </row>
    <row r="1366" spans="66:73" x14ac:dyDescent="0.3">
      <c r="BN1366" s="6"/>
      <c r="BO1366" s="6"/>
      <c r="BP1366" s="6"/>
      <c r="BQ1366" s="6"/>
      <c r="BR1366" s="12"/>
      <c r="BS1366" s="12"/>
      <c r="BT1366" s="12"/>
      <c r="BU1366" s="12"/>
    </row>
    <row r="1367" spans="66:73" x14ac:dyDescent="0.3">
      <c r="BN1367" s="6"/>
      <c r="BO1367" s="6"/>
      <c r="BP1367" s="6"/>
      <c r="BQ1367" s="6"/>
      <c r="BR1367" s="12"/>
      <c r="BS1367" s="12"/>
      <c r="BT1367" s="12"/>
      <c r="BU1367" s="12"/>
    </row>
    <row r="1368" spans="66:73" x14ac:dyDescent="0.3">
      <c r="BN1368" s="6"/>
      <c r="BO1368" s="6"/>
      <c r="BP1368" s="6"/>
      <c r="BQ1368" s="6"/>
      <c r="BR1368" s="12"/>
      <c r="BS1368" s="12"/>
      <c r="BT1368" s="12"/>
      <c r="BU1368" s="12"/>
    </row>
    <row r="1369" spans="66:73" x14ac:dyDescent="0.3">
      <c r="BN1369" s="6"/>
      <c r="BO1369" s="6"/>
      <c r="BP1369" s="6"/>
      <c r="BQ1369" s="6"/>
      <c r="BR1369" s="12"/>
      <c r="BS1369" s="12"/>
      <c r="BT1369" s="12"/>
      <c r="BU1369" s="12"/>
    </row>
    <row r="1370" spans="66:73" x14ac:dyDescent="0.3">
      <c r="BN1370" s="6"/>
      <c r="BO1370" s="6"/>
      <c r="BP1370" s="6"/>
      <c r="BQ1370" s="6"/>
      <c r="BR1370" s="12"/>
      <c r="BS1370" s="12"/>
      <c r="BT1370" s="12"/>
      <c r="BU1370" s="12"/>
    </row>
    <row r="1371" spans="66:73" x14ac:dyDescent="0.3">
      <c r="BN1371" s="6"/>
      <c r="BO1371" s="6"/>
      <c r="BP1371" s="6"/>
      <c r="BQ1371" s="6"/>
      <c r="BR1371" s="12"/>
      <c r="BS1371" s="12"/>
      <c r="BT1371" s="12"/>
      <c r="BU1371" s="12"/>
    </row>
    <row r="1372" spans="66:73" x14ac:dyDescent="0.3">
      <c r="BN1372" s="6"/>
      <c r="BO1372" s="6"/>
      <c r="BP1372" s="6"/>
      <c r="BQ1372" s="6"/>
      <c r="BR1372" s="12"/>
      <c r="BS1372" s="12"/>
      <c r="BT1372" s="12"/>
      <c r="BU1372" s="12"/>
    </row>
    <row r="1373" spans="66:73" x14ac:dyDescent="0.3">
      <c r="BN1373" s="6"/>
      <c r="BO1373" s="6"/>
      <c r="BP1373" s="6"/>
      <c r="BQ1373" s="6"/>
      <c r="BR1373" s="12"/>
      <c r="BS1373" s="12"/>
      <c r="BT1373" s="12"/>
      <c r="BU1373" s="12"/>
    </row>
    <row r="1374" spans="66:73" x14ac:dyDescent="0.3">
      <c r="BN1374" s="6"/>
      <c r="BO1374" s="6"/>
      <c r="BP1374" s="6"/>
      <c r="BQ1374" s="6"/>
      <c r="BR1374" s="12"/>
      <c r="BS1374" s="12"/>
      <c r="BT1374" s="12"/>
      <c r="BU1374" s="12"/>
    </row>
    <row r="1375" spans="66:73" x14ac:dyDescent="0.3">
      <c r="BN1375" s="6"/>
      <c r="BO1375" s="6"/>
      <c r="BP1375" s="6"/>
      <c r="BQ1375" s="6"/>
      <c r="BR1375" s="12"/>
      <c r="BS1375" s="12"/>
      <c r="BT1375" s="12"/>
      <c r="BU1375" s="12"/>
    </row>
    <row r="1376" spans="66:73" x14ac:dyDescent="0.3">
      <c r="BN1376" s="6"/>
      <c r="BO1376" s="6"/>
      <c r="BP1376" s="6"/>
      <c r="BQ1376" s="6"/>
      <c r="BR1376" s="12"/>
      <c r="BS1376" s="12"/>
      <c r="BT1376" s="12"/>
      <c r="BU1376" s="12"/>
    </row>
    <row r="1377" spans="66:73" x14ac:dyDescent="0.3">
      <c r="BN1377" s="6"/>
      <c r="BO1377" s="6"/>
      <c r="BP1377" s="6"/>
      <c r="BQ1377" s="6"/>
      <c r="BR1377" s="12"/>
      <c r="BS1377" s="12"/>
      <c r="BT1377" s="12"/>
      <c r="BU1377" s="12"/>
    </row>
    <row r="1378" spans="66:73" x14ac:dyDescent="0.3">
      <c r="BN1378" s="6"/>
      <c r="BO1378" s="6"/>
      <c r="BP1378" s="6"/>
      <c r="BQ1378" s="6"/>
      <c r="BR1378" s="12"/>
      <c r="BS1378" s="12"/>
      <c r="BT1378" s="12"/>
      <c r="BU1378" s="12"/>
    </row>
    <row r="1379" spans="66:73" x14ac:dyDescent="0.3">
      <c r="BN1379" s="6"/>
      <c r="BO1379" s="6"/>
      <c r="BP1379" s="6"/>
      <c r="BQ1379" s="6"/>
      <c r="BR1379" s="12"/>
      <c r="BS1379" s="12"/>
      <c r="BT1379" s="12"/>
      <c r="BU1379" s="12"/>
    </row>
    <row r="1380" spans="66:73" x14ac:dyDescent="0.3">
      <c r="BN1380" s="6"/>
      <c r="BO1380" s="6"/>
      <c r="BP1380" s="6"/>
      <c r="BQ1380" s="6"/>
      <c r="BR1380" s="12"/>
      <c r="BS1380" s="12"/>
      <c r="BT1380" s="12"/>
      <c r="BU1380" s="12"/>
    </row>
    <row r="1381" spans="66:73" x14ac:dyDescent="0.3">
      <c r="BN1381" s="6"/>
      <c r="BO1381" s="6"/>
      <c r="BP1381" s="6"/>
      <c r="BQ1381" s="6"/>
      <c r="BR1381" s="12"/>
      <c r="BS1381" s="12"/>
      <c r="BT1381" s="12"/>
      <c r="BU1381" s="12"/>
    </row>
    <row r="1382" spans="66:73" x14ac:dyDescent="0.3">
      <c r="BN1382" s="6"/>
      <c r="BO1382" s="6"/>
      <c r="BP1382" s="6"/>
      <c r="BQ1382" s="6"/>
      <c r="BR1382" s="12"/>
      <c r="BS1382" s="12"/>
      <c r="BT1382" s="12"/>
      <c r="BU1382" s="12"/>
    </row>
    <row r="1383" spans="66:73" x14ac:dyDescent="0.3">
      <c r="BN1383" s="6"/>
      <c r="BO1383" s="6"/>
      <c r="BP1383" s="6"/>
      <c r="BQ1383" s="6"/>
      <c r="BR1383" s="12"/>
      <c r="BS1383" s="12"/>
      <c r="BT1383" s="12"/>
      <c r="BU1383" s="12"/>
    </row>
    <row r="1384" spans="66:73" x14ac:dyDescent="0.3">
      <c r="BN1384" s="6"/>
      <c r="BO1384" s="6"/>
      <c r="BP1384" s="6"/>
      <c r="BQ1384" s="6"/>
      <c r="BR1384" s="12"/>
      <c r="BS1384" s="12"/>
      <c r="BT1384" s="12"/>
      <c r="BU1384" s="12"/>
    </row>
    <row r="1385" spans="66:73" x14ac:dyDescent="0.3">
      <c r="BN1385" s="6"/>
      <c r="BO1385" s="6"/>
      <c r="BP1385" s="6"/>
      <c r="BQ1385" s="6"/>
      <c r="BR1385" s="12"/>
      <c r="BS1385" s="12"/>
      <c r="BT1385" s="12"/>
      <c r="BU1385" s="12"/>
    </row>
    <row r="1386" spans="66:73" x14ac:dyDescent="0.3">
      <c r="BN1386" s="6"/>
      <c r="BO1386" s="6"/>
      <c r="BP1386" s="6"/>
      <c r="BQ1386" s="6"/>
      <c r="BR1386" s="12"/>
      <c r="BS1386" s="12"/>
      <c r="BT1386" s="12"/>
      <c r="BU1386" s="12"/>
    </row>
    <row r="1387" spans="66:73" x14ac:dyDescent="0.3">
      <c r="BN1387" s="6"/>
      <c r="BO1387" s="6"/>
      <c r="BP1387" s="6"/>
      <c r="BQ1387" s="6"/>
      <c r="BR1387" s="12"/>
      <c r="BS1387" s="12"/>
      <c r="BT1387" s="12"/>
      <c r="BU1387" s="12"/>
    </row>
    <row r="1388" spans="66:73" x14ac:dyDescent="0.3">
      <c r="BN1388" s="6"/>
      <c r="BO1388" s="6"/>
      <c r="BP1388" s="6"/>
      <c r="BQ1388" s="6"/>
      <c r="BR1388" s="12"/>
      <c r="BS1388" s="12"/>
      <c r="BT1388" s="12"/>
      <c r="BU1388" s="12"/>
    </row>
    <row r="1389" spans="66:73" x14ac:dyDescent="0.3">
      <c r="BN1389" s="6"/>
      <c r="BO1389" s="6"/>
      <c r="BP1389" s="6"/>
      <c r="BQ1389" s="6"/>
      <c r="BR1389" s="12"/>
      <c r="BS1389" s="12"/>
      <c r="BT1389" s="12"/>
      <c r="BU1389" s="12"/>
    </row>
    <row r="1390" spans="66:73" x14ac:dyDescent="0.3">
      <c r="BN1390" s="6"/>
      <c r="BO1390" s="6"/>
      <c r="BP1390" s="6"/>
      <c r="BQ1390" s="6"/>
      <c r="BR1390" s="12"/>
      <c r="BS1390" s="12"/>
      <c r="BT1390" s="12"/>
      <c r="BU1390" s="12"/>
    </row>
    <row r="1391" spans="66:73" x14ac:dyDescent="0.3">
      <c r="BN1391" s="6"/>
      <c r="BO1391" s="6"/>
      <c r="BP1391" s="6"/>
      <c r="BQ1391" s="6"/>
      <c r="BR1391" s="12"/>
      <c r="BS1391" s="12"/>
      <c r="BT1391" s="12"/>
      <c r="BU1391" s="12"/>
    </row>
    <row r="1392" spans="66:73" x14ac:dyDescent="0.3">
      <c r="BN1392" s="6"/>
      <c r="BO1392" s="6"/>
      <c r="BP1392" s="6"/>
      <c r="BQ1392" s="6"/>
      <c r="BR1392" s="12"/>
      <c r="BS1392" s="12"/>
      <c r="BT1392" s="12"/>
      <c r="BU1392" s="12"/>
    </row>
    <row r="1393" spans="66:73" x14ac:dyDescent="0.3">
      <c r="BN1393" s="6"/>
      <c r="BO1393" s="6"/>
      <c r="BP1393" s="6"/>
      <c r="BQ1393" s="6"/>
      <c r="BR1393" s="12"/>
      <c r="BS1393" s="12"/>
      <c r="BT1393" s="12"/>
      <c r="BU1393" s="12"/>
    </row>
    <row r="1394" spans="66:73" x14ac:dyDescent="0.3">
      <c r="BN1394" s="6"/>
      <c r="BO1394" s="6"/>
      <c r="BP1394" s="6"/>
      <c r="BQ1394" s="6"/>
      <c r="BR1394" s="12"/>
      <c r="BS1394" s="12"/>
      <c r="BT1394" s="12"/>
      <c r="BU1394" s="12"/>
    </row>
    <row r="1395" spans="66:73" x14ac:dyDescent="0.3">
      <c r="BN1395" s="6"/>
      <c r="BO1395" s="6"/>
      <c r="BP1395" s="6"/>
      <c r="BQ1395" s="6"/>
      <c r="BR1395" s="12"/>
      <c r="BS1395" s="12"/>
      <c r="BT1395" s="12"/>
      <c r="BU1395" s="12"/>
    </row>
    <row r="1396" spans="66:73" x14ac:dyDescent="0.3">
      <c r="BN1396" s="6"/>
      <c r="BO1396" s="6"/>
      <c r="BP1396" s="6"/>
      <c r="BQ1396" s="6"/>
      <c r="BR1396" s="12"/>
      <c r="BS1396" s="12"/>
      <c r="BT1396" s="12"/>
      <c r="BU1396" s="12"/>
    </row>
    <row r="1397" spans="66:73" x14ac:dyDescent="0.3">
      <c r="BN1397" s="6"/>
      <c r="BO1397" s="6"/>
      <c r="BP1397" s="6"/>
      <c r="BQ1397" s="6"/>
      <c r="BR1397" s="12"/>
      <c r="BS1397" s="12"/>
      <c r="BT1397" s="12"/>
      <c r="BU1397" s="12"/>
    </row>
    <row r="1398" spans="66:73" x14ac:dyDescent="0.3">
      <c r="BN1398" s="6"/>
      <c r="BO1398" s="6"/>
      <c r="BP1398" s="6"/>
      <c r="BQ1398" s="6"/>
      <c r="BR1398" s="12"/>
      <c r="BS1398" s="12"/>
      <c r="BT1398" s="12"/>
      <c r="BU1398" s="12"/>
    </row>
    <row r="1399" spans="66:73" x14ac:dyDescent="0.3">
      <c r="BN1399" s="6"/>
      <c r="BO1399" s="6"/>
      <c r="BP1399" s="6"/>
      <c r="BQ1399" s="6"/>
      <c r="BR1399" s="12"/>
      <c r="BS1399" s="12"/>
      <c r="BT1399" s="12"/>
      <c r="BU1399" s="12"/>
    </row>
    <row r="1400" spans="66:73" x14ac:dyDescent="0.3">
      <c r="BN1400" s="6"/>
      <c r="BO1400" s="6"/>
      <c r="BP1400" s="6"/>
      <c r="BQ1400" s="6"/>
      <c r="BR1400" s="12"/>
      <c r="BS1400" s="12"/>
      <c r="BT1400" s="12"/>
      <c r="BU1400" s="12"/>
    </row>
    <row r="1401" spans="66:73" x14ac:dyDescent="0.3">
      <c r="BN1401" s="6"/>
      <c r="BO1401" s="6"/>
      <c r="BP1401" s="6"/>
      <c r="BQ1401" s="6"/>
      <c r="BR1401" s="12"/>
      <c r="BS1401" s="12"/>
      <c r="BT1401" s="12"/>
      <c r="BU1401" s="12"/>
    </row>
    <row r="1402" spans="66:73" x14ac:dyDescent="0.3">
      <c r="BN1402" s="6"/>
      <c r="BO1402" s="6"/>
      <c r="BP1402" s="6"/>
      <c r="BQ1402" s="6"/>
      <c r="BR1402" s="12"/>
      <c r="BS1402" s="12"/>
      <c r="BT1402" s="12"/>
      <c r="BU1402" s="12"/>
    </row>
    <row r="1403" spans="66:73" x14ac:dyDescent="0.3">
      <c r="BN1403" s="6"/>
      <c r="BO1403" s="6"/>
      <c r="BP1403" s="6"/>
      <c r="BQ1403" s="6"/>
      <c r="BR1403" s="12"/>
      <c r="BS1403" s="12"/>
      <c r="BT1403" s="12"/>
      <c r="BU1403" s="12"/>
    </row>
    <row r="1404" spans="66:73" x14ac:dyDescent="0.3">
      <c r="BN1404" s="6"/>
      <c r="BO1404" s="6"/>
      <c r="BP1404" s="6"/>
      <c r="BQ1404" s="6"/>
      <c r="BR1404" s="12"/>
      <c r="BS1404" s="12"/>
      <c r="BT1404" s="12"/>
      <c r="BU1404" s="12"/>
    </row>
    <row r="1405" spans="66:73" x14ac:dyDescent="0.3">
      <c r="BN1405" s="6"/>
      <c r="BO1405" s="6"/>
      <c r="BP1405" s="6"/>
      <c r="BQ1405" s="6"/>
      <c r="BR1405" s="12"/>
      <c r="BS1405" s="12"/>
      <c r="BT1405" s="12"/>
      <c r="BU1405" s="12"/>
    </row>
    <row r="1406" spans="66:73" x14ac:dyDescent="0.3">
      <c r="BN1406" s="6"/>
      <c r="BO1406" s="6"/>
      <c r="BP1406" s="6"/>
      <c r="BQ1406" s="6"/>
      <c r="BR1406" s="12"/>
      <c r="BS1406" s="12"/>
      <c r="BT1406" s="12"/>
      <c r="BU1406" s="12"/>
    </row>
    <row r="1407" spans="66:73" x14ac:dyDescent="0.3">
      <c r="BN1407" s="6"/>
      <c r="BO1407" s="6"/>
      <c r="BP1407" s="6"/>
      <c r="BQ1407" s="6"/>
      <c r="BR1407" s="12"/>
      <c r="BS1407" s="12"/>
      <c r="BT1407" s="12"/>
      <c r="BU1407" s="12"/>
    </row>
    <row r="1408" spans="66:73" x14ac:dyDescent="0.3">
      <c r="BN1408" s="6"/>
      <c r="BO1408" s="6"/>
      <c r="BP1408" s="6"/>
      <c r="BQ1408" s="6"/>
      <c r="BR1408" s="12"/>
      <c r="BS1408" s="12"/>
      <c r="BT1408" s="12"/>
      <c r="BU1408" s="12"/>
    </row>
    <row r="1409" spans="66:73" x14ac:dyDescent="0.3">
      <c r="BN1409" s="6"/>
      <c r="BO1409" s="6"/>
      <c r="BP1409" s="6"/>
      <c r="BQ1409" s="6"/>
      <c r="BR1409" s="12"/>
      <c r="BS1409" s="12"/>
      <c r="BT1409" s="12"/>
      <c r="BU1409" s="12"/>
    </row>
    <row r="1410" spans="66:73" x14ac:dyDescent="0.3">
      <c r="BN1410" s="6"/>
      <c r="BO1410" s="6"/>
      <c r="BP1410" s="6"/>
      <c r="BQ1410" s="6"/>
      <c r="BR1410" s="12"/>
      <c r="BS1410" s="12"/>
      <c r="BT1410" s="12"/>
      <c r="BU1410" s="12"/>
    </row>
    <row r="1411" spans="66:73" x14ac:dyDescent="0.3">
      <c r="BN1411" s="6"/>
      <c r="BO1411" s="6"/>
      <c r="BP1411" s="6"/>
      <c r="BQ1411" s="6"/>
      <c r="BR1411" s="12"/>
      <c r="BS1411" s="12"/>
      <c r="BT1411" s="12"/>
      <c r="BU1411" s="12"/>
    </row>
    <row r="1412" spans="66:73" x14ac:dyDescent="0.3">
      <c r="BN1412" s="6"/>
      <c r="BO1412" s="6"/>
      <c r="BP1412" s="6"/>
      <c r="BQ1412" s="6"/>
      <c r="BR1412" s="12"/>
      <c r="BS1412" s="12"/>
      <c r="BT1412" s="12"/>
      <c r="BU1412" s="12"/>
    </row>
    <row r="1413" spans="66:73" x14ac:dyDescent="0.3">
      <c r="BN1413" s="6"/>
      <c r="BO1413" s="6"/>
      <c r="BP1413" s="6"/>
      <c r="BQ1413" s="6"/>
      <c r="BR1413" s="12"/>
      <c r="BS1413" s="12"/>
      <c r="BT1413" s="12"/>
      <c r="BU1413" s="12"/>
    </row>
    <row r="1414" spans="66:73" x14ac:dyDescent="0.3">
      <c r="BN1414" s="6"/>
      <c r="BO1414" s="6"/>
      <c r="BP1414" s="6"/>
      <c r="BQ1414" s="6"/>
      <c r="BR1414" s="12"/>
      <c r="BS1414" s="12"/>
      <c r="BT1414" s="12"/>
      <c r="BU1414" s="12"/>
    </row>
    <row r="1415" spans="66:73" x14ac:dyDescent="0.3">
      <c r="BN1415" s="6"/>
      <c r="BO1415" s="6"/>
      <c r="BP1415" s="6"/>
      <c r="BQ1415" s="6"/>
      <c r="BR1415" s="12"/>
      <c r="BS1415" s="12"/>
      <c r="BT1415" s="12"/>
      <c r="BU1415" s="12"/>
    </row>
    <row r="1416" spans="66:73" x14ac:dyDescent="0.3">
      <c r="BN1416" s="6"/>
      <c r="BO1416" s="6"/>
      <c r="BP1416" s="6"/>
      <c r="BQ1416" s="6"/>
      <c r="BR1416" s="12"/>
      <c r="BS1416" s="12"/>
      <c r="BT1416" s="12"/>
      <c r="BU1416" s="12"/>
    </row>
    <row r="1417" spans="66:73" x14ac:dyDescent="0.3">
      <c r="BN1417" s="6"/>
      <c r="BO1417" s="6"/>
      <c r="BP1417" s="6"/>
      <c r="BQ1417" s="6"/>
      <c r="BR1417" s="12"/>
      <c r="BS1417" s="12"/>
      <c r="BT1417" s="12"/>
      <c r="BU1417" s="12"/>
    </row>
    <row r="1418" spans="66:73" x14ac:dyDescent="0.3">
      <c r="BN1418" s="6"/>
      <c r="BO1418" s="6"/>
      <c r="BP1418" s="6"/>
      <c r="BQ1418" s="6"/>
      <c r="BR1418" s="12"/>
      <c r="BS1418" s="12"/>
      <c r="BT1418" s="12"/>
      <c r="BU1418" s="12"/>
    </row>
    <row r="1419" spans="66:73" x14ac:dyDescent="0.3">
      <c r="BN1419" s="6"/>
      <c r="BO1419" s="6"/>
      <c r="BP1419" s="6"/>
      <c r="BQ1419" s="6"/>
      <c r="BR1419" s="12"/>
      <c r="BS1419" s="12"/>
      <c r="BT1419" s="12"/>
      <c r="BU1419" s="12"/>
    </row>
    <row r="1420" spans="66:73" x14ac:dyDescent="0.3">
      <c r="BN1420" s="6"/>
      <c r="BO1420" s="6"/>
      <c r="BP1420" s="6"/>
      <c r="BQ1420" s="6"/>
      <c r="BR1420" s="12"/>
      <c r="BS1420" s="12"/>
      <c r="BT1420" s="12"/>
      <c r="BU1420" s="12"/>
    </row>
    <row r="1421" spans="66:73" x14ac:dyDescent="0.3">
      <c r="BN1421" s="6"/>
      <c r="BO1421" s="6"/>
      <c r="BP1421" s="6"/>
      <c r="BQ1421" s="6"/>
      <c r="BR1421" s="12"/>
      <c r="BS1421" s="12"/>
      <c r="BT1421" s="12"/>
      <c r="BU1421" s="12"/>
    </row>
    <row r="1422" spans="66:73" x14ac:dyDescent="0.3">
      <c r="BN1422" s="6"/>
      <c r="BO1422" s="6"/>
      <c r="BP1422" s="6"/>
      <c r="BQ1422" s="6"/>
      <c r="BR1422" s="12"/>
      <c r="BS1422" s="12"/>
      <c r="BT1422" s="12"/>
      <c r="BU1422" s="12"/>
    </row>
    <row r="1423" spans="66:73" x14ac:dyDescent="0.3">
      <c r="BN1423" s="6"/>
      <c r="BO1423" s="6"/>
      <c r="BP1423" s="6"/>
      <c r="BQ1423" s="6"/>
      <c r="BR1423" s="12"/>
      <c r="BS1423" s="12"/>
      <c r="BT1423" s="12"/>
      <c r="BU1423" s="12"/>
    </row>
    <row r="1424" spans="66:73" x14ac:dyDescent="0.3">
      <c r="BN1424" s="6"/>
      <c r="BO1424" s="6"/>
      <c r="BP1424" s="6"/>
      <c r="BQ1424" s="6"/>
      <c r="BR1424" s="12"/>
      <c r="BS1424" s="12"/>
      <c r="BT1424" s="12"/>
      <c r="BU1424" s="12"/>
    </row>
    <row r="1425" spans="66:73" x14ac:dyDescent="0.3">
      <c r="BN1425" s="6"/>
      <c r="BO1425" s="6"/>
      <c r="BP1425" s="6"/>
      <c r="BQ1425" s="6"/>
      <c r="BR1425" s="12"/>
      <c r="BS1425" s="12"/>
      <c r="BT1425" s="12"/>
      <c r="BU1425" s="12"/>
    </row>
    <row r="1426" spans="66:73" x14ac:dyDescent="0.3">
      <c r="BN1426" s="6"/>
      <c r="BO1426" s="6"/>
      <c r="BP1426" s="6"/>
      <c r="BQ1426" s="6"/>
      <c r="BR1426" s="12"/>
      <c r="BS1426" s="12"/>
      <c r="BT1426" s="12"/>
      <c r="BU1426" s="12"/>
    </row>
    <row r="1427" spans="66:73" x14ac:dyDescent="0.3">
      <c r="BN1427" s="6"/>
      <c r="BO1427" s="6"/>
      <c r="BP1427" s="6"/>
      <c r="BQ1427" s="6"/>
      <c r="BR1427" s="12"/>
      <c r="BS1427" s="12"/>
      <c r="BT1427" s="12"/>
      <c r="BU1427" s="12"/>
    </row>
    <row r="1428" spans="66:73" x14ac:dyDescent="0.3">
      <c r="BN1428" s="6"/>
      <c r="BO1428" s="6"/>
      <c r="BP1428" s="6"/>
      <c r="BQ1428" s="6"/>
      <c r="BR1428" s="12"/>
      <c r="BS1428" s="12"/>
      <c r="BT1428" s="12"/>
      <c r="BU1428" s="12"/>
    </row>
    <row r="1429" spans="66:73" x14ac:dyDescent="0.3">
      <c r="BN1429" s="6"/>
      <c r="BO1429" s="6"/>
      <c r="BP1429" s="6"/>
      <c r="BQ1429" s="6"/>
      <c r="BR1429" s="12"/>
      <c r="BS1429" s="12"/>
      <c r="BT1429" s="12"/>
      <c r="BU1429" s="12"/>
    </row>
    <row r="1430" spans="66:73" x14ac:dyDescent="0.3">
      <c r="BN1430" s="6"/>
      <c r="BO1430" s="6"/>
      <c r="BP1430" s="6"/>
      <c r="BQ1430" s="6"/>
      <c r="BR1430" s="12"/>
      <c r="BS1430" s="12"/>
      <c r="BT1430" s="12"/>
      <c r="BU1430" s="12"/>
    </row>
    <row r="1431" spans="66:73" x14ac:dyDescent="0.3">
      <c r="BN1431" s="6"/>
      <c r="BO1431" s="6"/>
      <c r="BP1431" s="6"/>
      <c r="BQ1431" s="6"/>
      <c r="BR1431" s="12"/>
      <c r="BS1431" s="12"/>
      <c r="BT1431" s="12"/>
      <c r="BU1431" s="12"/>
    </row>
    <row r="1432" spans="66:73" x14ac:dyDescent="0.3">
      <c r="BN1432" s="6"/>
      <c r="BO1432" s="6"/>
      <c r="BP1432" s="6"/>
      <c r="BQ1432" s="6"/>
      <c r="BR1432" s="12"/>
      <c r="BS1432" s="12"/>
      <c r="BT1432" s="12"/>
      <c r="BU1432" s="12"/>
    </row>
    <row r="1433" spans="66:73" x14ac:dyDescent="0.3">
      <c r="BN1433" s="6"/>
      <c r="BO1433" s="6"/>
      <c r="BP1433" s="6"/>
      <c r="BQ1433" s="6"/>
      <c r="BR1433" s="12"/>
      <c r="BS1433" s="12"/>
      <c r="BT1433" s="12"/>
      <c r="BU1433" s="12"/>
    </row>
    <row r="1434" spans="66:73" x14ac:dyDescent="0.3">
      <c r="BN1434" s="6"/>
      <c r="BO1434" s="6"/>
      <c r="BP1434" s="6"/>
      <c r="BQ1434" s="6"/>
      <c r="BR1434" s="12"/>
      <c r="BS1434" s="12"/>
      <c r="BT1434" s="12"/>
      <c r="BU1434" s="12"/>
    </row>
    <row r="1435" spans="66:73" x14ac:dyDescent="0.3">
      <c r="BN1435" s="6"/>
      <c r="BO1435" s="6"/>
      <c r="BP1435" s="6"/>
      <c r="BQ1435" s="6"/>
      <c r="BR1435" s="12"/>
      <c r="BS1435" s="12"/>
      <c r="BT1435" s="12"/>
      <c r="BU1435" s="12"/>
    </row>
    <row r="1436" spans="66:73" x14ac:dyDescent="0.3">
      <c r="BN1436" s="6"/>
      <c r="BO1436" s="6"/>
      <c r="BP1436" s="6"/>
      <c r="BQ1436" s="6"/>
      <c r="BR1436" s="12"/>
      <c r="BS1436" s="12"/>
      <c r="BT1436" s="12"/>
      <c r="BU1436" s="12"/>
    </row>
    <row r="1437" spans="66:73" x14ac:dyDescent="0.3">
      <c r="BN1437" s="6"/>
      <c r="BO1437" s="6"/>
      <c r="BP1437" s="6"/>
      <c r="BQ1437" s="6"/>
      <c r="BR1437" s="12"/>
      <c r="BS1437" s="12"/>
      <c r="BT1437" s="12"/>
      <c r="BU1437" s="12"/>
    </row>
    <row r="1438" spans="66:73" x14ac:dyDescent="0.3">
      <c r="BN1438" s="6"/>
      <c r="BO1438" s="6"/>
      <c r="BP1438" s="6"/>
      <c r="BQ1438" s="6"/>
      <c r="BR1438" s="12"/>
      <c r="BS1438" s="12"/>
      <c r="BT1438" s="12"/>
      <c r="BU1438" s="12"/>
    </row>
    <row r="1439" spans="66:73" x14ac:dyDescent="0.3">
      <c r="BN1439" s="6"/>
      <c r="BO1439" s="6"/>
      <c r="BP1439" s="6"/>
      <c r="BQ1439" s="6"/>
      <c r="BR1439" s="12"/>
      <c r="BS1439" s="12"/>
      <c r="BT1439" s="12"/>
      <c r="BU1439" s="12"/>
    </row>
    <row r="1440" spans="66:73" x14ac:dyDescent="0.3">
      <c r="BN1440" s="6"/>
      <c r="BO1440" s="6"/>
      <c r="BP1440" s="6"/>
      <c r="BQ1440" s="6"/>
      <c r="BR1440" s="12"/>
      <c r="BS1440" s="12"/>
      <c r="BT1440" s="12"/>
      <c r="BU1440" s="12"/>
    </row>
    <row r="1441" spans="66:73" x14ac:dyDescent="0.3">
      <c r="BN1441" s="6"/>
      <c r="BO1441" s="6"/>
      <c r="BP1441" s="6"/>
      <c r="BQ1441" s="6"/>
      <c r="BR1441" s="12"/>
      <c r="BS1441" s="12"/>
      <c r="BT1441" s="12"/>
      <c r="BU1441" s="12"/>
    </row>
    <row r="1442" spans="66:73" x14ac:dyDescent="0.3">
      <c r="BN1442" s="6"/>
      <c r="BO1442" s="6"/>
      <c r="BP1442" s="6"/>
      <c r="BQ1442" s="6"/>
      <c r="BR1442" s="12"/>
      <c r="BS1442" s="12"/>
      <c r="BT1442" s="12"/>
      <c r="BU1442" s="12"/>
    </row>
    <row r="1443" spans="66:73" x14ac:dyDescent="0.3">
      <c r="BN1443" s="6"/>
      <c r="BO1443" s="6"/>
      <c r="BP1443" s="6"/>
      <c r="BQ1443" s="6"/>
      <c r="BR1443" s="12"/>
      <c r="BS1443" s="12"/>
      <c r="BT1443" s="12"/>
      <c r="BU1443" s="12"/>
    </row>
    <row r="1444" spans="66:73" x14ac:dyDescent="0.3">
      <c r="BN1444" s="6"/>
      <c r="BO1444" s="6"/>
      <c r="BP1444" s="6"/>
      <c r="BQ1444" s="6"/>
      <c r="BR1444" s="12"/>
      <c r="BS1444" s="12"/>
      <c r="BT1444" s="12"/>
      <c r="BU1444" s="12"/>
    </row>
    <row r="1445" spans="66:73" x14ac:dyDescent="0.3">
      <c r="BN1445" s="6"/>
      <c r="BO1445" s="6"/>
      <c r="BP1445" s="6"/>
      <c r="BQ1445" s="6"/>
      <c r="BR1445" s="12"/>
      <c r="BS1445" s="12"/>
      <c r="BT1445" s="12"/>
      <c r="BU1445" s="12"/>
    </row>
    <row r="1446" spans="66:73" x14ac:dyDescent="0.3">
      <c r="BN1446" s="6"/>
      <c r="BO1446" s="6"/>
      <c r="BP1446" s="6"/>
      <c r="BQ1446" s="6"/>
      <c r="BR1446" s="12"/>
      <c r="BS1446" s="12"/>
      <c r="BT1446" s="12"/>
      <c r="BU1446" s="12"/>
    </row>
    <row r="1447" spans="66:73" x14ac:dyDescent="0.3">
      <c r="BN1447" s="6"/>
      <c r="BO1447" s="6"/>
      <c r="BP1447" s="6"/>
      <c r="BQ1447" s="6"/>
      <c r="BR1447" s="12"/>
      <c r="BS1447" s="12"/>
      <c r="BT1447" s="12"/>
      <c r="BU1447" s="12"/>
    </row>
    <row r="1448" spans="66:73" x14ac:dyDescent="0.3">
      <c r="BN1448" s="6"/>
      <c r="BO1448" s="6"/>
      <c r="BP1448" s="6"/>
      <c r="BQ1448" s="6"/>
      <c r="BR1448" s="12"/>
      <c r="BS1448" s="12"/>
      <c r="BT1448" s="12"/>
      <c r="BU1448" s="12"/>
    </row>
    <row r="1449" spans="66:73" x14ac:dyDescent="0.3">
      <c r="BN1449" s="6"/>
      <c r="BO1449" s="6"/>
      <c r="BP1449" s="6"/>
      <c r="BQ1449" s="6"/>
      <c r="BR1449" s="12"/>
      <c r="BS1449" s="12"/>
      <c r="BT1449" s="12"/>
      <c r="BU1449" s="12"/>
    </row>
    <row r="1450" spans="66:73" x14ac:dyDescent="0.3">
      <c r="BN1450" s="6"/>
      <c r="BO1450" s="6"/>
      <c r="BP1450" s="6"/>
      <c r="BQ1450" s="6"/>
      <c r="BR1450" s="12"/>
      <c r="BS1450" s="12"/>
      <c r="BT1450" s="12"/>
      <c r="BU1450" s="12"/>
    </row>
    <row r="1451" spans="66:73" x14ac:dyDescent="0.3">
      <c r="BN1451" s="6"/>
      <c r="BO1451" s="6"/>
      <c r="BP1451" s="6"/>
      <c r="BQ1451" s="6"/>
      <c r="BR1451" s="12"/>
      <c r="BS1451" s="12"/>
      <c r="BT1451" s="12"/>
      <c r="BU1451" s="12"/>
    </row>
    <row r="1452" spans="66:73" x14ac:dyDescent="0.3">
      <c r="BN1452" s="6"/>
      <c r="BO1452" s="6"/>
      <c r="BP1452" s="6"/>
      <c r="BQ1452" s="6"/>
      <c r="BR1452" s="12"/>
      <c r="BS1452" s="12"/>
      <c r="BT1452" s="12"/>
      <c r="BU1452" s="12"/>
    </row>
    <row r="1453" spans="66:73" x14ac:dyDescent="0.3">
      <c r="BN1453" s="6"/>
      <c r="BO1453" s="6"/>
      <c r="BP1453" s="6"/>
      <c r="BQ1453" s="6"/>
      <c r="BR1453" s="12"/>
      <c r="BS1453" s="12"/>
      <c r="BT1453" s="12"/>
      <c r="BU1453" s="12"/>
    </row>
    <row r="1454" spans="66:73" x14ac:dyDescent="0.3">
      <c r="BN1454" s="6"/>
      <c r="BO1454" s="6"/>
      <c r="BP1454" s="6"/>
      <c r="BQ1454" s="6"/>
      <c r="BR1454" s="12"/>
      <c r="BS1454" s="12"/>
      <c r="BT1454" s="12"/>
      <c r="BU1454" s="12"/>
    </row>
    <row r="1455" spans="66:73" x14ac:dyDescent="0.3">
      <c r="BN1455" s="6"/>
      <c r="BO1455" s="6"/>
      <c r="BP1455" s="6"/>
      <c r="BQ1455" s="6"/>
      <c r="BR1455" s="12"/>
      <c r="BS1455" s="12"/>
      <c r="BT1455" s="12"/>
      <c r="BU1455" s="12"/>
    </row>
    <row r="1456" spans="66:73" x14ac:dyDescent="0.3">
      <c r="BN1456" s="6"/>
      <c r="BO1456" s="6"/>
      <c r="BP1456" s="6"/>
      <c r="BQ1456" s="6"/>
      <c r="BR1456" s="12"/>
      <c r="BS1456" s="12"/>
      <c r="BT1456" s="12"/>
      <c r="BU1456" s="12"/>
    </row>
    <row r="1457" spans="66:73" x14ac:dyDescent="0.3">
      <c r="BN1457" s="6"/>
      <c r="BO1457" s="6"/>
      <c r="BP1457" s="6"/>
      <c r="BQ1457" s="6"/>
      <c r="BR1457" s="12"/>
      <c r="BS1457" s="12"/>
      <c r="BT1457" s="12"/>
      <c r="BU1457" s="12"/>
    </row>
    <row r="1458" spans="66:73" x14ac:dyDescent="0.3">
      <c r="BN1458" s="6"/>
      <c r="BO1458" s="6"/>
      <c r="BP1458" s="6"/>
      <c r="BQ1458" s="6"/>
      <c r="BR1458" s="12"/>
      <c r="BS1458" s="12"/>
      <c r="BT1458" s="12"/>
      <c r="BU1458" s="12"/>
    </row>
    <row r="1459" spans="66:73" x14ac:dyDescent="0.3">
      <c r="BN1459" s="6"/>
      <c r="BO1459" s="6"/>
      <c r="BP1459" s="6"/>
      <c r="BQ1459" s="6"/>
      <c r="BR1459" s="12"/>
      <c r="BS1459" s="12"/>
      <c r="BT1459" s="12"/>
      <c r="BU1459" s="12"/>
    </row>
    <row r="1460" spans="66:73" x14ac:dyDescent="0.3">
      <c r="BN1460" s="6"/>
      <c r="BO1460" s="6"/>
      <c r="BP1460" s="6"/>
      <c r="BQ1460" s="6"/>
      <c r="BR1460" s="12"/>
      <c r="BS1460" s="12"/>
      <c r="BT1460" s="12"/>
      <c r="BU1460" s="12"/>
    </row>
    <row r="1461" spans="66:73" x14ac:dyDescent="0.3">
      <c r="BN1461" s="6"/>
      <c r="BO1461" s="6"/>
      <c r="BP1461" s="6"/>
      <c r="BQ1461" s="6"/>
      <c r="BR1461" s="12"/>
      <c r="BS1461" s="12"/>
      <c r="BT1461" s="12"/>
      <c r="BU1461" s="12"/>
    </row>
    <row r="1462" spans="66:73" x14ac:dyDescent="0.3">
      <c r="BN1462" s="6"/>
      <c r="BO1462" s="6"/>
      <c r="BP1462" s="6"/>
      <c r="BQ1462" s="6"/>
      <c r="BR1462" s="12"/>
      <c r="BS1462" s="12"/>
      <c r="BT1462" s="12"/>
      <c r="BU1462" s="12"/>
    </row>
    <row r="1463" spans="66:73" x14ac:dyDescent="0.3">
      <c r="BN1463" s="6"/>
      <c r="BO1463" s="6"/>
      <c r="BP1463" s="6"/>
      <c r="BQ1463" s="6"/>
      <c r="BR1463" s="12"/>
      <c r="BS1463" s="12"/>
      <c r="BT1463" s="12"/>
      <c r="BU1463" s="12"/>
    </row>
    <row r="1464" spans="66:73" x14ac:dyDescent="0.3">
      <c r="BN1464" s="6"/>
      <c r="BO1464" s="6"/>
      <c r="BP1464" s="6"/>
      <c r="BQ1464" s="6"/>
      <c r="BR1464" s="12"/>
      <c r="BS1464" s="12"/>
      <c r="BT1464" s="12"/>
      <c r="BU1464" s="12"/>
    </row>
    <row r="1465" spans="66:73" x14ac:dyDescent="0.3">
      <c r="BN1465" s="6"/>
      <c r="BO1465" s="6"/>
      <c r="BP1465" s="6"/>
      <c r="BQ1465" s="6"/>
      <c r="BR1465" s="12"/>
      <c r="BS1465" s="12"/>
      <c r="BT1465" s="12"/>
      <c r="BU1465" s="12"/>
    </row>
    <row r="1466" spans="66:73" x14ac:dyDescent="0.3">
      <c r="BN1466" s="6"/>
      <c r="BO1466" s="6"/>
      <c r="BP1466" s="6"/>
      <c r="BQ1466" s="6"/>
      <c r="BR1466" s="12"/>
      <c r="BS1466" s="12"/>
      <c r="BT1466" s="12"/>
      <c r="BU1466" s="12"/>
    </row>
    <row r="1467" spans="66:73" x14ac:dyDescent="0.3">
      <c r="BN1467" s="6"/>
      <c r="BO1467" s="6"/>
      <c r="BP1467" s="6"/>
      <c r="BQ1467" s="6"/>
      <c r="BR1467" s="12"/>
      <c r="BS1467" s="12"/>
      <c r="BT1467" s="12"/>
      <c r="BU1467" s="12"/>
    </row>
    <row r="1468" spans="66:73" x14ac:dyDescent="0.3">
      <c r="BN1468" s="6"/>
      <c r="BO1468" s="6"/>
      <c r="BP1468" s="6"/>
      <c r="BQ1468" s="6"/>
      <c r="BR1468" s="12"/>
      <c r="BS1468" s="12"/>
      <c r="BT1468" s="12"/>
      <c r="BU1468" s="12"/>
    </row>
    <row r="1469" spans="66:73" x14ac:dyDescent="0.3">
      <c r="BN1469" s="6"/>
      <c r="BO1469" s="6"/>
      <c r="BP1469" s="6"/>
      <c r="BQ1469" s="6"/>
      <c r="BR1469" s="12"/>
      <c r="BS1469" s="12"/>
      <c r="BT1469" s="12"/>
      <c r="BU1469" s="12"/>
    </row>
    <row r="1470" spans="66:73" x14ac:dyDescent="0.3">
      <c r="BN1470" s="6"/>
      <c r="BO1470" s="6"/>
      <c r="BP1470" s="6"/>
      <c r="BQ1470" s="6"/>
      <c r="BR1470" s="12"/>
      <c r="BS1470" s="12"/>
      <c r="BT1470" s="12"/>
      <c r="BU1470" s="12"/>
    </row>
    <row r="1471" spans="66:73" x14ac:dyDescent="0.3">
      <c r="BN1471" s="6"/>
      <c r="BO1471" s="6"/>
      <c r="BP1471" s="6"/>
      <c r="BQ1471" s="6"/>
      <c r="BR1471" s="12"/>
      <c r="BS1471" s="12"/>
      <c r="BT1471" s="12"/>
      <c r="BU1471" s="12"/>
    </row>
    <row r="1472" spans="66:73" x14ac:dyDescent="0.3">
      <c r="BN1472" s="6"/>
      <c r="BO1472" s="6"/>
      <c r="BP1472" s="6"/>
      <c r="BQ1472" s="6"/>
      <c r="BR1472" s="12"/>
      <c r="BS1472" s="12"/>
      <c r="BT1472" s="12"/>
      <c r="BU1472" s="12"/>
    </row>
    <row r="1473" spans="66:73" x14ac:dyDescent="0.3">
      <c r="BN1473" s="6"/>
      <c r="BO1473" s="6"/>
      <c r="BP1473" s="6"/>
      <c r="BQ1473" s="6"/>
      <c r="BR1473" s="12"/>
      <c r="BS1473" s="12"/>
      <c r="BT1473" s="12"/>
      <c r="BU1473" s="12"/>
    </row>
    <row r="1474" spans="66:73" x14ac:dyDescent="0.3">
      <c r="BN1474" s="6"/>
      <c r="BO1474" s="6"/>
      <c r="BP1474" s="6"/>
      <c r="BQ1474" s="6"/>
      <c r="BR1474" s="12"/>
      <c r="BS1474" s="12"/>
      <c r="BT1474" s="12"/>
      <c r="BU1474" s="12"/>
    </row>
    <row r="1475" spans="66:73" x14ac:dyDescent="0.3">
      <c r="BN1475" s="6"/>
      <c r="BO1475" s="6"/>
      <c r="BP1475" s="6"/>
      <c r="BQ1475" s="6"/>
      <c r="BR1475" s="12"/>
      <c r="BS1475" s="12"/>
      <c r="BT1475" s="12"/>
      <c r="BU1475" s="12"/>
    </row>
    <row r="1476" spans="66:73" x14ac:dyDescent="0.3">
      <c r="BN1476" s="6"/>
      <c r="BO1476" s="6"/>
      <c r="BP1476" s="6"/>
      <c r="BQ1476" s="6"/>
      <c r="BR1476" s="12"/>
      <c r="BS1476" s="12"/>
      <c r="BT1476" s="12"/>
      <c r="BU1476" s="12"/>
    </row>
    <row r="1477" spans="66:73" x14ac:dyDescent="0.3">
      <c r="BN1477" s="6"/>
      <c r="BO1477" s="6"/>
      <c r="BP1477" s="6"/>
      <c r="BQ1477" s="6"/>
      <c r="BR1477" s="12"/>
      <c r="BS1477" s="12"/>
      <c r="BT1477" s="12"/>
      <c r="BU1477" s="12"/>
    </row>
    <row r="1478" spans="66:73" x14ac:dyDescent="0.3">
      <c r="BN1478" s="6"/>
      <c r="BO1478" s="6"/>
      <c r="BP1478" s="6"/>
      <c r="BQ1478" s="6"/>
      <c r="BR1478" s="12"/>
      <c r="BS1478" s="12"/>
      <c r="BT1478" s="12"/>
      <c r="BU1478" s="12"/>
    </row>
    <row r="1479" spans="66:73" x14ac:dyDescent="0.3">
      <c r="BN1479" s="6"/>
      <c r="BO1479" s="6"/>
      <c r="BP1479" s="6"/>
      <c r="BQ1479" s="6"/>
      <c r="BR1479" s="12"/>
      <c r="BS1479" s="12"/>
      <c r="BT1479" s="12"/>
      <c r="BU1479" s="12"/>
    </row>
    <row r="1480" spans="66:73" x14ac:dyDescent="0.3">
      <c r="BN1480" s="6"/>
      <c r="BO1480" s="6"/>
      <c r="BP1480" s="6"/>
      <c r="BQ1480" s="6"/>
      <c r="BR1480" s="12"/>
      <c r="BS1480" s="12"/>
      <c r="BT1480" s="12"/>
      <c r="BU1480" s="12"/>
    </row>
    <row r="1481" spans="66:73" x14ac:dyDescent="0.3">
      <c r="BN1481" s="6"/>
      <c r="BO1481" s="6"/>
      <c r="BP1481" s="6"/>
      <c r="BQ1481" s="6"/>
      <c r="BR1481" s="12"/>
      <c r="BS1481" s="12"/>
      <c r="BT1481" s="12"/>
      <c r="BU1481" s="12"/>
    </row>
    <row r="1482" spans="66:73" x14ac:dyDescent="0.3">
      <c r="BN1482" s="6"/>
      <c r="BO1482" s="6"/>
      <c r="BP1482" s="6"/>
      <c r="BQ1482" s="6"/>
      <c r="BR1482" s="12"/>
      <c r="BS1482" s="12"/>
      <c r="BT1482" s="12"/>
      <c r="BU1482" s="12"/>
    </row>
    <row r="1483" spans="66:73" x14ac:dyDescent="0.3">
      <c r="BN1483" s="6"/>
      <c r="BO1483" s="6"/>
      <c r="BP1483" s="6"/>
      <c r="BQ1483" s="6"/>
      <c r="BR1483" s="12"/>
      <c r="BS1483" s="12"/>
      <c r="BT1483" s="12"/>
      <c r="BU1483" s="12"/>
    </row>
    <row r="1484" spans="66:73" x14ac:dyDescent="0.3">
      <c r="BN1484" s="6"/>
      <c r="BO1484" s="6"/>
      <c r="BP1484" s="6"/>
      <c r="BQ1484" s="6"/>
      <c r="BR1484" s="12"/>
      <c r="BS1484" s="12"/>
      <c r="BT1484" s="12"/>
      <c r="BU1484" s="12"/>
    </row>
    <row r="1485" spans="66:73" x14ac:dyDescent="0.3">
      <c r="BN1485" s="6"/>
      <c r="BO1485" s="6"/>
      <c r="BP1485" s="6"/>
      <c r="BQ1485" s="6"/>
      <c r="BR1485" s="12"/>
      <c r="BS1485" s="12"/>
      <c r="BT1485" s="12"/>
      <c r="BU1485" s="12"/>
    </row>
    <row r="1486" spans="66:73" x14ac:dyDescent="0.3">
      <c r="BN1486" s="6"/>
      <c r="BO1486" s="6"/>
      <c r="BP1486" s="6"/>
      <c r="BQ1486" s="6"/>
      <c r="BR1486" s="12"/>
      <c r="BS1486" s="12"/>
      <c r="BT1486" s="12"/>
      <c r="BU1486" s="12"/>
    </row>
    <row r="1487" spans="66:73" x14ac:dyDescent="0.3">
      <c r="BN1487" s="6"/>
      <c r="BO1487" s="6"/>
      <c r="BP1487" s="6"/>
      <c r="BQ1487" s="6"/>
      <c r="BR1487" s="12"/>
      <c r="BS1487" s="12"/>
      <c r="BT1487" s="12"/>
      <c r="BU1487" s="12"/>
    </row>
    <row r="1488" spans="66:73" x14ac:dyDescent="0.3">
      <c r="BN1488" s="6"/>
      <c r="BO1488" s="6"/>
      <c r="BP1488" s="6"/>
      <c r="BQ1488" s="6"/>
      <c r="BR1488" s="12"/>
      <c r="BS1488" s="12"/>
      <c r="BT1488" s="12"/>
      <c r="BU1488" s="12"/>
    </row>
    <row r="1489" spans="66:73" x14ac:dyDescent="0.3">
      <c r="BN1489" s="6"/>
      <c r="BO1489" s="6"/>
      <c r="BP1489" s="6"/>
      <c r="BQ1489" s="6"/>
      <c r="BR1489" s="12"/>
      <c r="BS1489" s="12"/>
      <c r="BT1489" s="12"/>
      <c r="BU1489" s="12"/>
    </row>
    <row r="1490" spans="66:73" x14ac:dyDescent="0.3">
      <c r="BN1490" s="6"/>
      <c r="BO1490" s="6"/>
      <c r="BP1490" s="6"/>
      <c r="BQ1490" s="6"/>
      <c r="BR1490" s="12"/>
      <c r="BS1490" s="12"/>
      <c r="BT1490" s="12"/>
      <c r="BU1490" s="12"/>
    </row>
    <row r="1491" spans="66:73" x14ac:dyDescent="0.3">
      <c r="BN1491" s="6"/>
      <c r="BO1491" s="6"/>
      <c r="BP1491" s="6"/>
      <c r="BQ1491" s="6"/>
      <c r="BR1491" s="12"/>
      <c r="BS1491" s="12"/>
      <c r="BT1491" s="12"/>
      <c r="BU1491" s="12"/>
    </row>
    <row r="1492" spans="66:73" x14ac:dyDescent="0.3">
      <c r="BN1492" s="6"/>
      <c r="BO1492" s="6"/>
      <c r="BP1492" s="6"/>
      <c r="BQ1492" s="6"/>
      <c r="BR1492" s="12"/>
      <c r="BS1492" s="12"/>
      <c r="BT1492" s="12"/>
      <c r="BU1492" s="12"/>
    </row>
    <row r="1493" spans="66:73" x14ac:dyDescent="0.3">
      <c r="BN1493" s="6"/>
      <c r="BO1493" s="6"/>
      <c r="BP1493" s="6"/>
      <c r="BQ1493" s="6"/>
      <c r="BR1493" s="12"/>
      <c r="BS1493" s="12"/>
      <c r="BT1493" s="12"/>
      <c r="BU1493" s="12"/>
    </row>
    <row r="1494" spans="66:73" x14ac:dyDescent="0.3">
      <c r="BN1494" s="6"/>
      <c r="BO1494" s="6"/>
      <c r="BP1494" s="6"/>
      <c r="BQ1494" s="6"/>
      <c r="BR1494" s="12"/>
      <c r="BS1494" s="12"/>
      <c r="BT1494" s="12"/>
      <c r="BU1494" s="12"/>
    </row>
    <row r="1495" spans="66:73" x14ac:dyDescent="0.3">
      <c r="BN1495" s="6"/>
      <c r="BO1495" s="6"/>
      <c r="BP1495" s="6"/>
      <c r="BQ1495" s="6"/>
      <c r="BR1495" s="12"/>
      <c r="BS1495" s="12"/>
      <c r="BT1495" s="12"/>
      <c r="BU1495" s="12"/>
    </row>
    <row r="1496" spans="66:73" x14ac:dyDescent="0.3">
      <c r="BN1496" s="6"/>
      <c r="BO1496" s="6"/>
      <c r="BP1496" s="6"/>
      <c r="BQ1496" s="6"/>
      <c r="BR1496" s="12"/>
      <c r="BS1496" s="12"/>
      <c r="BT1496" s="12"/>
      <c r="BU1496" s="12"/>
    </row>
    <row r="1497" spans="66:73" x14ac:dyDescent="0.3">
      <c r="BN1497" s="6"/>
      <c r="BO1497" s="6"/>
      <c r="BP1497" s="6"/>
      <c r="BQ1497" s="6"/>
      <c r="BR1497" s="12"/>
      <c r="BS1497" s="12"/>
      <c r="BT1497" s="12"/>
      <c r="BU1497" s="12"/>
    </row>
    <row r="1498" spans="66:73" x14ac:dyDescent="0.3">
      <c r="BN1498" s="6"/>
      <c r="BO1498" s="6"/>
      <c r="BP1498" s="6"/>
      <c r="BQ1498" s="6"/>
      <c r="BR1498" s="12"/>
      <c r="BS1498" s="12"/>
      <c r="BT1498" s="12"/>
      <c r="BU1498" s="12"/>
    </row>
    <row r="1499" spans="66:73" x14ac:dyDescent="0.3">
      <c r="BN1499" s="6"/>
      <c r="BO1499" s="6"/>
      <c r="BP1499" s="6"/>
      <c r="BQ1499" s="6"/>
      <c r="BR1499" s="12"/>
      <c r="BS1499" s="12"/>
      <c r="BT1499" s="12"/>
      <c r="BU1499" s="12"/>
    </row>
    <row r="1500" spans="66:73" x14ac:dyDescent="0.3">
      <c r="BN1500" s="6"/>
      <c r="BO1500" s="6"/>
      <c r="BP1500" s="6"/>
      <c r="BQ1500" s="6"/>
      <c r="BR1500" s="12"/>
      <c r="BS1500" s="12"/>
      <c r="BT1500" s="12"/>
      <c r="BU1500" s="12"/>
    </row>
    <row r="1501" spans="66:73" x14ac:dyDescent="0.3">
      <c r="BN1501" s="6"/>
      <c r="BO1501" s="6"/>
      <c r="BP1501" s="6"/>
      <c r="BQ1501" s="6"/>
      <c r="BR1501" s="12"/>
      <c r="BS1501" s="12"/>
      <c r="BT1501" s="12"/>
      <c r="BU1501" s="12"/>
    </row>
    <row r="1502" spans="66:73" x14ac:dyDescent="0.3">
      <c r="BN1502" s="6"/>
      <c r="BO1502" s="6"/>
      <c r="BP1502" s="6"/>
      <c r="BQ1502" s="6"/>
      <c r="BR1502" s="12"/>
      <c r="BS1502" s="12"/>
      <c r="BT1502" s="12"/>
      <c r="BU1502" s="12"/>
    </row>
    <row r="1503" spans="66:73" x14ac:dyDescent="0.3">
      <c r="BN1503" s="6"/>
      <c r="BO1503" s="6"/>
      <c r="BP1503" s="6"/>
      <c r="BQ1503" s="6"/>
      <c r="BR1503" s="12"/>
      <c r="BS1503" s="12"/>
      <c r="BT1503" s="12"/>
      <c r="BU1503" s="12"/>
    </row>
    <row r="1504" spans="66:73" x14ac:dyDescent="0.3">
      <c r="BN1504" s="6"/>
      <c r="BO1504" s="6"/>
      <c r="BP1504" s="6"/>
      <c r="BQ1504" s="6"/>
      <c r="BR1504" s="12"/>
      <c r="BS1504" s="12"/>
      <c r="BT1504" s="12"/>
      <c r="BU1504" s="12"/>
    </row>
    <row r="1505" spans="66:73" x14ac:dyDescent="0.3">
      <c r="BN1505" s="6"/>
      <c r="BO1505" s="6"/>
      <c r="BP1505" s="6"/>
      <c r="BQ1505" s="6"/>
      <c r="BR1505" s="12"/>
      <c r="BS1505" s="12"/>
      <c r="BT1505" s="12"/>
      <c r="BU1505" s="12"/>
    </row>
    <row r="1506" spans="66:73" x14ac:dyDescent="0.3">
      <c r="BN1506" s="6"/>
      <c r="BO1506" s="6"/>
      <c r="BP1506" s="6"/>
      <c r="BQ1506" s="6"/>
      <c r="BR1506" s="12"/>
      <c r="BS1506" s="12"/>
      <c r="BT1506" s="12"/>
      <c r="BU1506" s="12"/>
    </row>
    <row r="1507" spans="66:73" x14ac:dyDescent="0.3">
      <c r="BN1507" s="6"/>
      <c r="BO1507" s="6"/>
      <c r="BP1507" s="6"/>
      <c r="BQ1507" s="6"/>
      <c r="BR1507" s="12"/>
      <c r="BS1507" s="12"/>
      <c r="BT1507" s="12"/>
      <c r="BU1507" s="12"/>
    </row>
    <row r="1508" spans="66:73" x14ac:dyDescent="0.3">
      <c r="BN1508" s="6"/>
      <c r="BO1508" s="6"/>
      <c r="BP1508" s="6"/>
      <c r="BQ1508" s="6"/>
      <c r="BR1508" s="12"/>
      <c r="BS1508" s="12"/>
      <c r="BT1508" s="12"/>
      <c r="BU1508" s="12"/>
    </row>
    <row r="1509" spans="66:73" x14ac:dyDescent="0.3">
      <c r="BN1509" s="6"/>
      <c r="BO1509" s="6"/>
      <c r="BP1509" s="6"/>
      <c r="BQ1509" s="6"/>
      <c r="BR1509" s="12"/>
      <c r="BS1509" s="12"/>
      <c r="BT1509" s="12"/>
      <c r="BU1509" s="12"/>
    </row>
    <row r="1510" spans="66:73" x14ac:dyDescent="0.3">
      <c r="BN1510" s="6"/>
      <c r="BO1510" s="6"/>
      <c r="BP1510" s="6"/>
      <c r="BQ1510" s="6"/>
      <c r="BR1510" s="12"/>
      <c r="BS1510" s="12"/>
      <c r="BT1510" s="12"/>
      <c r="BU1510" s="12"/>
    </row>
    <row r="1511" spans="66:73" x14ac:dyDescent="0.3">
      <c r="BN1511" s="6"/>
      <c r="BO1511" s="6"/>
      <c r="BP1511" s="6"/>
      <c r="BQ1511" s="6"/>
      <c r="BR1511" s="12"/>
      <c r="BS1511" s="12"/>
      <c r="BT1511" s="12"/>
      <c r="BU1511" s="12"/>
    </row>
    <row r="1512" spans="66:73" x14ac:dyDescent="0.3">
      <c r="BN1512" s="6"/>
      <c r="BO1512" s="6"/>
      <c r="BP1512" s="6"/>
      <c r="BQ1512" s="6"/>
      <c r="BR1512" s="12"/>
      <c r="BS1512" s="12"/>
      <c r="BT1512" s="12"/>
      <c r="BU1512" s="12"/>
    </row>
    <row r="1513" spans="66:73" x14ac:dyDescent="0.3">
      <c r="BN1513" s="6"/>
      <c r="BO1513" s="6"/>
      <c r="BP1513" s="6"/>
      <c r="BQ1513" s="6"/>
      <c r="BR1513" s="12"/>
      <c r="BS1513" s="12"/>
      <c r="BT1513" s="12"/>
      <c r="BU1513" s="12"/>
    </row>
    <row r="1514" spans="66:73" x14ac:dyDescent="0.3">
      <c r="BN1514" s="6"/>
      <c r="BO1514" s="6"/>
      <c r="BP1514" s="6"/>
      <c r="BQ1514" s="6"/>
      <c r="BR1514" s="12"/>
      <c r="BS1514" s="12"/>
      <c r="BT1514" s="12"/>
      <c r="BU1514" s="12"/>
    </row>
    <row r="1515" spans="66:73" x14ac:dyDescent="0.3">
      <c r="BN1515" s="6"/>
      <c r="BO1515" s="6"/>
      <c r="BP1515" s="6"/>
      <c r="BQ1515" s="6"/>
      <c r="BR1515" s="12"/>
      <c r="BS1515" s="12"/>
      <c r="BT1515" s="12"/>
      <c r="BU1515" s="12"/>
    </row>
    <row r="1516" spans="66:73" x14ac:dyDescent="0.3">
      <c r="BN1516" s="6"/>
      <c r="BO1516" s="6"/>
      <c r="BP1516" s="6"/>
      <c r="BQ1516" s="6"/>
      <c r="BR1516" s="12"/>
      <c r="BS1516" s="12"/>
      <c r="BT1516" s="12"/>
      <c r="BU1516" s="12"/>
    </row>
    <row r="1517" spans="66:73" x14ac:dyDescent="0.3">
      <c r="BN1517" s="6"/>
      <c r="BO1517" s="6"/>
      <c r="BP1517" s="6"/>
      <c r="BQ1517" s="6"/>
      <c r="BR1517" s="12"/>
      <c r="BS1517" s="12"/>
      <c r="BT1517" s="12"/>
      <c r="BU1517" s="12"/>
    </row>
    <row r="1518" spans="66:73" x14ac:dyDescent="0.3">
      <c r="BN1518" s="6"/>
      <c r="BO1518" s="6"/>
      <c r="BP1518" s="6"/>
      <c r="BQ1518" s="6"/>
      <c r="BR1518" s="12"/>
      <c r="BS1518" s="12"/>
      <c r="BT1518" s="12"/>
      <c r="BU1518" s="12"/>
    </row>
    <row r="1519" spans="66:73" x14ac:dyDescent="0.3">
      <c r="BN1519" s="6"/>
      <c r="BO1519" s="6"/>
      <c r="BP1519" s="6"/>
      <c r="BQ1519" s="6"/>
      <c r="BR1519" s="12"/>
      <c r="BS1519" s="12"/>
      <c r="BT1519" s="12"/>
      <c r="BU1519" s="12"/>
    </row>
    <row r="1520" spans="66:73" x14ac:dyDescent="0.3">
      <c r="BN1520" s="6"/>
      <c r="BO1520" s="6"/>
      <c r="BP1520" s="6"/>
      <c r="BQ1520" s="6"/>
      <c r="BR1520" s="12"/>
      <c r="BS1520" s="12"/>
      <c r="BT1520" s="12"/>
      <c r="BU1520" s="12"/>
    </row>
    <row r="1521" spans="66:73" x14ac:dyDescent="0.3">
      <c r="BN1521" s="6"/>
      <c r="BO1521" s="6"/>
      <c r="BP1521" s="6"/>
      <c r="BQ1521" s="6"/>
      <c r="BR1521" s="12"/>
      <c r="BS1521" s="12"/>
      <c r="BT1521" s="12"/>
      <c r="BU1521" s="12"/>
    </row>
    <row r="1522" spans="66:73" x14ac:dyDescent="0.3">
      <c r="BN1522" s="6"/>
      <c r="BO1522" s="6"/>
      <c r="BP1522" s="6"/>
      <c r="BQ1522" s="6"/>
      <c r="BR1522" s="12"/>
      <c r="BS1522" s="12"/>
      <c r="BT1522" s="12"/>
      <c r="BU1522" s="12"/>
    </row>
    <row r="1523" spans="66:73" x14ac:dyDescent="0.3">
      <c r="BN1523" s="6"/>
      <c r="BO1523" s="6"/>
      <c r="BP1523" s="6"/>
      <c r="BQ1523" s="6"/>
      <c r="BR1523" s="12"/>
      <c r="BS1523" s="12"/>
      <c r="BT1523" s="12"/>
      <c r="BU1523" s="12"/>
    </row>
    <row r="1524" spans="66:73" x14ac:dyDescent="0.3">
      <c r="BN1524" s="6"/>
      <c r="BO1524" s="6"/>
      <c r="BP1524" s="6"/>
      <c r="BQ1524" s="6"/>
      <c r="BR1524" s="12"/>
      <c r="BS1524" s="12"/>
      <c r="BT1524" s="12"/>
      <c r="BU1524" s="12"/>
    </row>
    <row r="1525" spans="66:73" x14ac:dyDescent="0.3">
      <c r="BN1525" s="6"/>
      <c r="BO1525" s="6"/>
      <c r="BP1525" s="6"/>
      <c r="BQ1525" s="6"/>
      <c r="BR1525" s="12"/>
      <c r="BS1525" s="12"/>
      <c r="BT1525" s="12"/>
      <c r="BU1525" s="12"/>
    </row>
    <row r="1526" spans="66:73" x14ac:dyDescent="0.3">
      <c r="BN1526" s="6"/>
      <c r="BO1526" s="6"/>
      <c r="BP1526" s="6"/>
      <c r="BQ1526" s="6"/>
      <c r="BR1526" s="12"/>
      <c r="BS1526" s="12"/>
      <c r="BT1526" s="12"/>
      <c r="BU1526" s="12"/>
    </row>
    <row r="1527" spans="66:73" x14ac:dyDescent="0.3">
      <c r="BN1527" s="6"/>
      <c r="BO1527" s="6"/>
      <c r="BP1527" s="6"/>
      <c r="BQ1527" s="6"/>
      <c r="BR1527" s="12"/>
      <c r="BS1527" s="12"/>
      <c r="BT1527" s="12"/>
      <c r="BU1527" s="12"/>
    </row>
    <row r="1528" spans="66:73" x14ac:dyDescent="0.3">
      <c r="BN1528" s="6"/>
      <c r="BO1528" s="6"/>
      <c r="BP1528" s="6"/>
      <c r="BQ1528" s="6"/>
      <c r="BR1528" s="12"/>
      <c r="BS1528" s="12"/>
      <c r="BT1528" s="12"/>
      <c r="BU1528" s="12"/>
    </row>
    <row r="1529" spans="66:73" x14ac:dyDescent="0.3">
      <c r="BN1529" s="6"/>
      <c r="BO1529" s="6"/>
      <c r="BP1529" s="6"/>
      <c r="BQ1529" s="6"/>
      <c r="BR1529" s="12"/>
      <c r="BS1529" s="12"/>
      <c r="BT1529" s="12"/>
      <c r="BU1529" s="12"/>
    </row>
    <row r="1530" spans="66:73" x14ac:dyDescent="0.3">
      <c r="BN1530" s="6"/>
      <c r="BO1530" s="6"/>
      <c r="BP1530" s="6"/>
      <c r="BQ1530" s="6"/>
      <c r="BR1530" s="12"/>
      <c r="BS1530" s="12"/>
      <c r="BT1530" s="12"/>
      <c r="BU1530" s="12"/>
    </row>
    <row r="1531" spans="66:73" x14ac:dyDescent="0.3">
      <c r="BN1531" s="6"/>
      <c r="BO1531" s="6"/>
      <c r="BP1531" s="6"/>
      <c r="BQ1531" s="6"/>
      <c r="BR1531" s="12"/>
      <c r="BS1531" s="12"/>
      <c r="BT1531" s="12"/>
      <c r="BU1531" s="12"/>
    </row>
    <row r="1532" spans="66:73" x14ac:dyDescent="0.3">
      <c r="BN1532" s="6"/>
      <c r="BO1532" s="6"/>
      <c r="BP1532" s="6"/>
      <c r="BQ1532" s="6"/>
      <c r="BR1532" s="12"/>
      <c r="BS1532" s="12"/>
      <c r="BT1532" s="12"/>
      <c r="BU1532" s="12"/>
    </row>
    <row r="1533" spans="66:73" x14ac:dyDescent="0.3">
      <c r="BN1533" s="6"/>
      <c r="BO1533" s="6"/>
      <c r="BP1533" s="6"/>
      <c r="BQ1533" s="6"/>
      <c r="BR1533" s="12"/>
      <c r="BS1533" s="12"/>
      <c r="BT1533" s="12"/>
      <c r="BU1533" s="12"/>
    </row>
    <row r="1534" spans="66:73" x14ac:dyDescent="0.3">
      <c r="BN1534" s="6"/>
      <c r="BO1534" s="6"/>
      <c r="BP1534" s="6"/>
      <c r="BQ1534" s="6"/>
      <c r="BR1534" s="12"/>
      <c r="BS1534" s="12"/>
      <c r="BT1534" s="12"/>
      <c r="BU1534" s="12"/>
    </row>
    <row r="1535" spans="66:73" x14ac:dyDescent="0.3">
      <c r="BN1535" s="6"/>
      <c r="BO1535" s="6"/>
      <c r="BP1535" s="6"/>
      <c r="BQ1535" s="6"/>
      <c r="BR1535" s="12"/>
      <c r="BS1535" s="12"/>
      <c r="BT1535" s="12"/>
      <c r="BU1535" s="12"/>
    </row>
    <row r="1536" spans="66:73" x14ac:dyDescent="0.3">
      <c r="BN1536" s="6"/>
      <c r="BO1536" s="6"/>
      <c r="BP1536" s="6"/>
      <c r="BQ1536" s="6"/>
      <c r="BR1536" s="12"/>
      <c r="BS1536" s="12"/>
      <c r="BT1536" s="12"/>
      <c r="BU1536" s="12"/>
    </row>
    <row r="1537" spans="66:73" x14ac:dyDescent="0.3">
      <c r="BN1537" s="6"/>
      <c r="BO1537" s="6"/>
      <c r="BP1537" s="6"/>
      <c r="BQ1537" s="6"/>
      <c r="BR1537" s="12"/>
      <c r="BS1537" s="12"/>
      <c r="BT1537" s="12"/>
      <c r="BU1537" s="12"/>
    </row>
    <row r="1538" spans="66:73" x14ac:dyDescent="0.3">
      <c r="BN1538" s="6"/>
      <c r="BO1538" s="6"/>
      <c r="BP1538" s="6"/>
      <c r="BQ1538" s="6"/>
      <c r="BR1538" s="12"/>
      <c r="BS1538" s="12"/>
      <c r="BT1538" s="12"/>
      <c r="BU1538" s="12"/>
    </row>
    <row r="1539" spans="66:73" x14ac:dyDescent="0.3">
      <c r="BN1539" s="6"/>
      <c r="BO1539" s="6"/>
      <c r="BP1539" s="6"/>
      <c r="BQ1539" s="6"/>
      <c r="BR1539" s="12"/>
      <c r="BS1539" s="12"/>
      <c r="BT1539" s="12"/>
      <c r="BU1539" s="12"/>
    </row>
    <row r="1540" spans="66:73" x14ac:dyDescent="0.3">
      <c r="BN1540" s="6"/>
      <c r="BO1540" s="6"/>
      <c r="BP1540" s="6"/>
      <c r="BQ1540" s="6"/>
      <c r="BR1540" s="12"/>
      <c r="BS1540" s="12"/>
      <c r="BT1540" s="12"/>
      <c r="BU1540" s="12"/>
    </row>
    <row r="1541" spans="66:73" x14ac:dyDescent="0.3">
      <c r="BN1541" s="6"/>
      <c r="BO1541" s="6"/>
      <c r="BP1541" s="6"/>
      <c r="BQ1541" s="6"/>
      <c r="BR1541" s="12"/>
      <c r="BS1541" s="12"/>
      <c r="BT1541" s="12"/>
      <c r="BU1541" s="12"/>
    </row>
    <row r="1542" spans="66:73" x14ac:dyDescent="0.3">
      <c r="BN1542" s="6"/>
      <c r="BO1542" s="6"/>
      <c r="BP1542" s="6"/>
      <c r="BQ1542" s="6"/>
      <c r="BR1542" s="12"/>
      <c r="BS1542" s="12"/>
      <c r="BT1542" s="12"/>
      <c r="BU1542" s="12"/>
    </row>
    <row r="1543" spans="66:73" x14ac:dyDescent="0.3">
      <c r="BN1543" s="6"/>
      <c r="BO1543" s="6"/>
      <c r="BP1543" s="6"/>
      <c r="BQ1543" s="6"/>
      <c r="BR1543" s="12"/>
      <c r="BS1543" s="12"/>
      <c r="BT1543" s="12"/>
      <c r="BU1543" s="12"/>
    </row>
    <row r="1544" spans="66:73" x14ac:dyDescent="0.3">
      <c r="BN1544" s="6"/>
      <c r="BO1544" s="6"/>
      <c r="BP1544" s="6"/>
      <c r="BQ1544" s="6"/>
      <c r="BR1544" s="12"/>
      <c r="BS1544" s="12"/>
      <c r="BT1544" s="12"/>
      <c r="BU1544" s="12"/>
    </row>
    <row r="1545" spans="66:73" x14ac:dyDescent="0.3">
      <c r="BN1545" s="6"/>
      <c r="BO1545" s="6"/>
      <c r="BP1545" s="6"/>
      <c r="BQ1545" s="6"/>
      <c r="BR1545" s="12"/>
      <c r="BS1545" s="12"/>
      <c r="BT1545" s="12"/>
      <c r="BU1545" s="12"/>
    </row>
    <row r="1546" spans="66:73" x14ac:dyDescent="0.3">
      <c r="BN1546" s="6"/>
      <c r="BO1546" s="6"/>
      <c r="BP1546" s="6"/>
      <c r="BQ1546" s="6"/>
      <c r="BR1546" s="12"/>
      <c r="BS1546" s="12"/>
      <c r="BT1546" s="12"/>
      <c r="BU1546" s="12"/>
    </row>
    <row r="1547" spans="66:73" x14ac:dyDescent="0.3">
      <c r="BN1547" s="6"/>
      <c r="BO1547" s="6"/>
      <c r="BP1547" s="6"/>
      <c r="BQ1547" s="6"/>
      <c r="BR1547" s="12"/>
      <c r="BS1547" s="12"/>
      <c r="BT1547" s="12"/>
      <c r="BU1547" s="12"/>
    </row>
    <row r="1548" spans="66:73" x14ac:dyDescent="0.3">
      <c r="BN1548" s="6"/>
      <c r="BO1548" s="6"/>
      <c r="BP1548" s="6"/>
      <c r="BQ1548" s="6"/>
      <c r="BR1548" s="12"/>
      <c r="BS1548" s="12"/>
      <c r="BT1548" s="12"/>
      <c r="BU1548" s="12"/>
    </row>
    <row r="1549" spans="66:73" x14ac:dyDescent="0.3">
      <c r="BN1549" s="6"/>
      <c r="BO1549" s="6"/>
      <c r="BP1549" s="6"/>
      <c r="BQ1549" s="6"/>
      <c r="BR1549" s="12"/>
      <c r="BS1549" s="12"/>
      <c r="BT1549" s="12"/>
      <c r="BU1549" s="12"/>
    </row>
    <row r="1550" spans="66:73" x14ac:dyDescent="0.3">
      <c r="BN1550" s="6"/>
      <c r="BO1550" s="6"/>
      <c r="BP1550" s="6"/>
      <c r="BQ1550" s="6"/>
      <c r="BR1550" s="12"/>
      <c r="BS1550" s="12"/>
      <c r="BT1550" s="12"/>
      <c r="BU1550" s="12"/>
    </row>
    <row r="1551" spans="66:73" x14ac:dyDescent="0.3">
      <c r="BN1551" s="6"/>
      <c r="BO1551" s="6"/>
      <c r="BP1551" s="6"/>
      <c r="BQ1551" s="6"/>
      <c r="BR1551" s="12"/>
      <c r="BS1551" s="12"/>
      <c r="BT1551" s="12"/>
      <c r="BU1551" s="12"/>
    </row>
    <row r="1552" spans="66:73" x14ac:dyDescent="0.3">
      <c r="BN1552" s="6"/>
      <c r="BO1552" s="6"/>
      <c r="BP1552" s="6"/>
      <c r="BQ1552" s="6"/>
      <c r="BR1552" s="12"/>
      <c r="BS1552" s="12"/>
      <c r="BT1552" s="12"/>
      <c r="BU1552" s="12"/>
    </row>
    <row r="1553" spans="66:73" x14ac:dyDescent="0.3">
      <c r="BN1553" s="6"/>
      <c r="BO1553" s="6"/>
      <c r="BP1553" s="6"/>
      <c r="BQ1553" s="6"/>
      <c r="BR1553" s="12"/>
      <c r="BS1553" s="12"/>
      <c r="BT1553" s="12"/>
      <c r="BU1553" s="12"/>
    </row>
    <row r="1554" spans="66:73" x14ac:dyDescent="0.3">
      <c r="BN1554" s="6"/>
      <c r="BO1554" s="6"/>
      <c r="BP1554" s="6"/>
      <c r="BQ1554" s="6"/>
      <c r="BR1554" s="12"/>
      <c r="BS1554" s="12"/>
      <c r="BT1554" s="12"/>
      <c r="BU1554" s="12"/>
    </row>
    <row r="1555" spans="66:73" x14ac:dyDescent="0.3">
      <c r="BN1555" s="6"/>
      <c r="BO1555" s="6"/>
      <c r="BP1555" s="6"/>
      <c r="BQ1555" s="6"/>
      <c r="BR1555" s="12"/>
      <c r="BS1555" s="12"/>
      <c r="BT1555" s="12"/>
      <c r="BU1555" s="12"/>
    </row>
    <row r="1556" spans="66:73" x14ac:dyDescent="0.3">
      <c r="BN1556" s="6"/>
      <c r="BO1556" s="6"/>
      <c r="BP1556" s="6"/>
      <c r="BQ1556" s="6"/>
      <c r="BR1556" s="12"/>
      <c r="BS1556" s="12"/>
      <c r="BT1556" s="12"/>
      <c r="BU1556" s="12"/>
    </row>
    <row r="1557" spans="66:73" x14ac:dyDescent="0.3">
      <c r="BN1557" s="6"/>
      <c r="BO1557" s="6"/>
      <c r="BP1557" s="6"/>
      <c r="BQ1557" s="6"/>
      <c r="BR1557" s="12"/>
      <c r="BS1557" s="12"/>
      <c r="BT1557" s="12"/>
      <c r="BU1557" s="12"/>
    </row>
    <row r="1558" spans="66:73" x14ac:dyDescent="0.3">
      <c r="BN1558" s="6"/>
      <c r="BO1558" s="6"/>
      <c r="BP1558" s="6"/>
      <c r="BQ1558" s="6"/>
      <c r="BR1558" s="12"/>
      <c r="BS1558" s="12"/>
      <c r="BT1558" s="12"/>
      <c r="BU1558" s="12"/>
    </row>
    <row r="1559" spans="66:73" x14ac:dyDescent="0.3">
      <c r="BN1559" s="6"/>
      <c r="BO1559" s="6"/>
      <c r="BP1559" s="6"/>
      <c r="BQ1559" s="6"/>
      <c r="BR1559" s="12"/>
      <c r="BS1559" s="12"/>
      <c r="BT1559" s="12"/>
      <c r="BU1559" s="12"/>
    </row>
    <row r="1560" spans="66:73" x14ac:dyDescent="0.3">
      <c r="BN1560" s="6"/>
      <c r="BO1560" s="6"/>
      <c r="BP1560" s="6"/>
      <c r="BQ1560" s="6"/>
      <c r="BR1560" s="12"/>
      <c r="BS1560" s="12"/>
      <c r="BT1560" s="12"/>
      <c r="BU1560" s="12"/>
    </row>
    <row r="1561" spans="66:73" x14ac:dyDescent="0.3">
      <c r="BN1561" s="6"/>
      <c r="BO1561" s="6"/>
      <c r="BP1561" s="6"/>
      <c r="BQ1561" s="6"/>
      <c r="BR1561" s="12"/>
      <c r="BS1561" s="12"/>
      <c r="BT1561" s="12"/>
      <c r="BU1561" s="12"/>
    </row>
    <row r="1562" spans="66:73" x14ac:dyDescent="0.3">
      <c r="BN1562" s="6"/>
      <c r="BO1562" s="6"/>
      <c r="BP1562" s="6"/>
      <c r="BQ1562" s="6"/>
      <c r="BR1562" s="12"/>
      <c r="BS1562" s="12"/>
      <c r="BT1562" s="12"/>
      <c r="BU1562" s="12"/>
    </row>
    <row r="1563" spans="66:73" x14ac:dyDescent="0.3">
      <c r="BN1563" s="6"/>
      <c r="BO1563" s="6"/>
      <c r="BP1563" s="6"/>
      <c r="BQ1563" s="6"/>
      <c r="BR1563" s="12"/>
      <c r="BS1563" s="12"/>
      <c r="BT1563" s="12"/>
      <c r="BU1563" s="12"/>
    </row>
    <row r="1564" spans="66:73" x14ac:dyDescent="0.3">
      <c r="BN1564" s="6"/>
      <c r="BO1564" s="6"/>
      <c r="BP1564" s="6"/>
      <c r="BQ1564" s="6"/>
      <c r="BR1564" s="12"/>
      <c r="BS1564" s="12"/>
      <c r="BT1564" s="12"/>
      <c r="BU1564" s="12"/>
    </row>
    <row r="1565" spans="66:73" x14ac:dyDescent="0.3">
      <c r="BN1565" s="6"/>
      <c r="BO1565" s="6"/>
      <c r="BP1565" s="6"/>
      <c r="BQ1565" s="6"/>
      <c r="BR1565" s="12"/>
      <c r="BS1565" s="12"/>
      <c r="BT1565" s="12"/>
      <c r="BU1565" s="12"/>
    </row>
    <row r="1566" spans="66:73" x14ac:dyDescent="0.3">
      <c r="BN1566" s="6"/>
      <c r="BO1566" s="6"/>
      <c r="BP1566" s="6"/>
      <c r="BQ1566" s="6"/>
      <c r="BR1566" s="12"/>
      <c r="BS1566" s="12"/>
      <c r="BT1566" s="12"/>
      <c r="BU1566" s="12"/>
    </row>
    <row r="1567" spans="66:73" x14ac:dyDescent="0.3">
      <c r="BN1567" s="6"/>
      <c r="BO1567" s="6"/>
      <c r="BP1567" s="6"/>
      <c r="BQ1567" s="6"/>
      <c r="BR1567" s="12"/>
      <c r="BS1567" s="12"/>
      <c r="BT1567" s="12"/>
      <c r="BU1567" s="12"/>
    </row>
    <row r="1568" spans="66:73" x14ac:dyDescent="0.3">
      <c r="BN1568" s="6"/>
      <c r="BO1568" s="6"/>
      <c r="BP1568" s="6"/>
      <c r="BQ1568" s="6"/>
      <c r="BR1568" s="12"/>
      <c r="BS1568" s="12"/>
      <c r="BT1568" s="12"/>
      <c r="BU1568" s="12"/>
    </row>
    <row r="1569" spans="66:73" x14ac:dyDescent="0.3">
      <c r="BN1569" s="6"/>
      <c r="BO1569" s="6"/>
      <c r="BP1569" s="6"/>
      <c r="BQ1569" s="6"/>
      <c r="BR1569" s="12"/>
      <c r="BS1569" s="12"/>
      <c r="BT1569" s="12"/>
      <c r="BU1569" s="12"/>
    </row>
    <row r="1570" spans="66:73" x14ac:dyDescent="0.3">
      <c r="BN1570" s="6"/>
      <c r="BO1570" s="6"/>
      <c r="BP1570" s="6"/>
      <c r="BQ1570" s="6"/>
      <c r="BR1570" s="12"/>
      <c r="BS1570" s="12"/>
      <c r="BT1570" s="12"/>
      <c r="BU1570" s="12"/>
    </row>
    <row r="1571" spans="66:73" x14ac:dyDescent="0.3">
      <c r="BN1571" s="6"/>
      <c r="BO1571" s="6"/>
      <c r="BP1571" s="6"/>
      <c r="BQ1571" s="6"/>
      <c r="BR1571" s="12"/>
      <c r="BS1571" s="12"/>
      <c r="BT1571" s="12"/>
      <c r="BU1571" s="12"/>
    </row>
    <row r="1572" spans="66:73" x14ac:dyDescent="0.3">
      <c r="BN1572" s="6"/>
      <c r="BO1572" s="6"/>
      <c r="BP1572" s="6"/>
      <c r="BQ1572" s="6"/>
      <c r="BR1572" s="12"/>
      <c r="BS1572" s="12"/>
      <c r="BT1572" s="12"/>
      <c r="BU1572" s="12"/>
    </row>
    <row r="1573" spans="66:73" x14ac:dyDescent="0.3">
      <c r="BN1573" s="6"/>
      <c r="BO1573" s="6"/>
      <c r="BP1573" s="6"/>
      <c r="BQ1573" s="6"/>
      <c r="BR1573" s="12"/>
      <c r="BS1573" s="12"/>
      <c r="BT1573" s="12"/>
      <c r="BU1573" s="12"/>
    </row>
    <row r="1574" spans="66:73" x14ac:dyDescent="0.3">
      <c r="BN1574" s="6"/>
      <c r="BO1574" s="6"/>
      <c r="BP1574" s="6"/>
      <c r="BQ1574" s="6"/>
      <c r="BR1574" s="12"/>
      <c r="BS1574" s="12"/>
      <c r="BT1574" s="12"/>
      <c r="BU1574" s="12"/>
    </row>
    <row r="1575" spans="66:73" x14ac:dyDescent="0.3">
      <c r="BN1575" s="6"/>
      <c r="BO1575" s="6"/>
      <c r="BP1575" s="6"/>
      <c r="BQ1575" s="6"/>
      <c r="BR1575" s="12"/>
      <c r="BS1575" s="12"/>
      <c r="BT1575" s="12"/>
      <c r="BU1575" s="12"/>
    </row>
    <row r="1576" spans="66:73" x14ac:dyDescent="0.3">
      <c r="BN1576" s="6"/>
      <c r="BO1576" s="6"/>
      <c r="BP1576" s="6"/>
      <c r="BQ1576" s="6"/>
      <c r="BR1576" s="12"/>
      <c r="BS1576" s="12"/>
      <c r="BT1576" s="12"/>
      <c r="BU1576" s="12"/>
    </row>
    <row r="1577" spans="66:73" x14ac:dyDescent="0.3">
      <c r="BN1577" s="6"/>
      <c r="BO1577" s="6"/>
      <c r="BP1577" s="6"/>
      <c r="BQ1577" s="6"/>
      <c r="BR1577" s="12"/>
      <c r="BS1577" s="12"/>
      <c r="BT1577" s="12"/>
      <c r="BU1577" s="12"/>
    </row>
    <row r="1578" spans="66:73" x14ac:dyDescent="0.3">
      <c r="BN1578" s="6"/>
      <c r="BO1578" s="6"/>
      <c r="BP1578" s="6"/>
      <c r="BQ1578" s="6"/>
      <c r="BR1578" s="12"/>
      <c r="BS1578" s="12"/>
      <c r="BT1578" s="12"/>
      <c r="BU1578" s="12"/>
    </row>
    <row r="1579" spans="66:73" x14ac:dyDescent="0.3">
      <c r="BN1579" s="6"/>
      <c r="BO1579" s="6"/>
      <c r="BP1579" s="6"/>
      <c r="BQ1579" s="6"/>
      <c r="BR1579" s="12"/>
      <c r="BS1579" s="12"/>
      <c r="BT1579" s="12"/>
      <c r="BU1579" s="12"/>
    </row>
    <row r="1580" spans="66:73" x14ac:dyDescent="0.3">
      <c r="BN1580" s="6"/>
      <c r="BO1580" s="6"/>
      <c r="BP1580" s="6"/>
      <c r="BQ1580" s="6"/>
      <c r="BR1580" s="12"/>
      <c r="BS1580" s="12"/>
      <c r="BT1580" s="12"/>
      <c r="BU1580" s="12"/>
    </row>
    <row r="1581" spans="66:73" x14ac:dyDescent="0.3">
      <c r="BN1581" s="6"/>
      <c r="BO1581" s="6"/>
      <c r="BP1581" s="6"/>
      <c r="BQ1581" s="6"/>
      <c r="BR1581" s="12"/>
      <c r="BS1581" s="12"/>
      <c r="BT1581" s="12"/>
      <c r="BU1581" s="12"/>
    </row>
    <row r="1582" spans="66:73" x14ac:dyDescent="0.3">
      <c r="BN1582" s="6"/>
      <c r="BO1582" s="6"/>
      <c r="BP1582" s="6"/>
      <c r="BQ1582" s="6"/>
      <c r="BR1582" s="12"/>
      <c r="BS1582" s="12"/>
      <c r="BT1582" s="12"/>
      <c r="BU1582" s="12"/>
    </row>
    <row r="1583" spans="66:73" x14ac:dyDescent="0.3">
      <c r="BN1583" s="6"/>
      <c r="BO1583" s="6"/>
      <c r="BP1583" s="6"/>
      <c r="BQ1583" s="6"/>
      <c r="BR1583" s="12"/>
      <c r="BS1583" s="12"/>
      <c r="BT1583" s="12"/>
      <c r="BU1583" s="12"/>
    </row>
    <row r="1584" spans="66:73" x14ac:dyDescent="0.3">
      <c r="BN1584" s="6"/>
      <c r="BO1584" s="6"/>
      <c r="BP1584" s="6"/>
      <c r="BQ1584" s="6"/>
      <c r="BR1584" s="12"/>
      <c r="BS1584" s="12"/>
      <c r="BT1584" s="12"/>
      <c r="BU1584" s="12"/>
    </row>
    <row r="1585" spans="66:73" x14ac:dyDescent="0.3">
      <c r="BN1585" s="6"/>
      <c r="BO1585" s="6"/>
      <c r="BP1585" s="6"/>
      <c r="BQ1585" s="6"/>
      <c r="BR1585" s="12"/>
      <c r="BS1585" s="12"/>
      <c r="BT1585" s="12"/>
      <c r="BU1585" s="12"/>
    </row>
    <row r="1586" spans="66:73" x14ac:dyDescent="0.3">
      <c r="BN1586" s="6"/>
      <c r="BO1586" s="6"/>
      <c r="BP1586" s="6"/>
      <c r="BQ1586" s="6"/>
      <c r="BR1586" s="12"/>
      <c r="BS1586" s="12"/>
      <c r="BT1586" s="12"/>
      <c r="BU1586" s="12"/>
    </row>
    <row r="1587" spans="66:73" x14ac:dyDescent="0.3">
      <c r="BN1587" s="6"/>
      <c r="BO1587" s="6"/>
      <c r="BP1587" s="6"/>
      <c r="BQ1587" s="6"/>
      <c r="BR1587" s="12"/>
      <c r="BS1587" s="12"/>
      <c r="BT1587" s="12"/>
      <c r="BU1587" s="12"/>
    </row>
    <row r="1588" spans="66:73" x14ac:dyDescent="0.3">
      <c r="BN1588" s="6"/>
      <c r="BO1588" s="6"/>
      <c r="BP1588" s="6"/>
      <c r="BQ1588" s="6"/>
      <c r="BR1588" s="12"/>
      <c r="BS1588" s="12"/>
      <c r="BT1588" s="12"/>
      <c r="BU1588" s="12"/>
    </row>
    <row r="1589" spans="66:73" x14ac:dyDescent="0.3">
      <c r="BN1589" s="6"/>
      <c r="BO1589" s="6"/>
      <c r="BP1589" s="6"/>
      <c r="BQ1589" s="6"/>
      <c r="BR1589" s="12"/>
      <c r="BS1589" s="12"/>
      <c r="BT1589" s="12"/>
      <c r="BU1589" s="12"/>
    </row>
    <row r="1590" spans="66:73" x14ac:dyDescent="0.3">
      <c r="BN1590" s="6"/>
      <c r="BO1590" s="6"/>
      <c r="BP1590" s="6"/>
      <c r="BQ1590" s="6"/>
      <c r="BR1590" s="12"/>
      <c r="BS1590" s="12"/>
      <c r="BT1590" s="12"/>
      <c r="BU1590" s="12"/>
    </row>
    <row r="1591" spans="66:73" x14ac:dyDescent="0.3">
      <c r="BN1591" s="6"/>
      <c r="BO1591" s="6"/>
      <c r="BP1591" s="6"/>
      <c r="BQ1591" s="6"/>
      <c r="BR1591" s="12"/>
      <c r="BS1591" s="12"/>
      <c r="BT1591" s="12"/>
      <c r="BU1591" s="12"/>
    </row>
    <row r="1592" spans="66:73" x14ac:dyDescent="0.3">
      <c r="BN1592" s="6"/>
      <c r="BO1592" s="6"/>
      <c r="BP1592" s="6"/>
      <c r="BQ1592" s="6"/>
      <c r="BR1592" s="12"/>
      <c r="BS1592" s="12"/>
      <c r="BT1592" s="12"/>
      <c r="BU1592" s="12"/>
    </row>
    <row r="1593" spans="66:73" x14ac:dyDescent="0.3">
      <c r="BN1593" s="6"/>
      <c r="BO1593" s="6"/>
      <c r="BP1593" s="6"/>
      <c r="BQ1593" s="6"/>
      <c r="BR1593" s="12"/>
      <c r="BS1593" s="12"/>
      <c r="BT1593" s="12"/>
      <c r="BU1593" s="12"/>
    </row>
    <row r="1594" spans="66:73" x14ac:dyDescent="0.3">
      <c r="BN1594" s="6"/>
      <c r="BO1594" s="6"/>
      <c r="BP1594" s="6"/>
      <c r="BQ1594" s="6"/>
      <c r="BR1594" s="12"/>
      <c r="BS1594" s="12"/>
      <c r="BT1594" s="12"/>
      <c r="BU1594" s="12"/>
    </row>
    <row r="1595" spans="66:73" x14ac:dyDescent="0.3">
      <c r="BN1595" s="6"/>
      <c r="BO1595" s="6"/>
      <c r="BP1595" s="6"/>
      <c r="BQ1595" s="6"/>
      <c r="BR1595" s="12"/>
      <c r="BS1595" s="12"/>
      <c r="BT1595" s="12"/>
      <c r="BU1595" s="12"/>
    </row>
    <row r="1596" spans="66:73" x14ac:dyDescent="0.3">
      <c r="BN1596" s="6"/>
      <c r="BO1596" s="6"/>
      <c r="BP1596" s="6"/>
      <c r="BQ1596" s="6"/>
      <c r="BR1596" s="12"/>
      <c r="BS1596" s="12"/>
      <c r="BT1596" s="12"/>
      <c r="BU1596" s="12"/>
    </row>
    <row r="1597" spans="66:73" x14ac:dyDescent="0.3">
      <c r="BN1597" s="6"/>
      <c r="BO1597" s="6"/>
      <c r="BP1597" s="6"/>
      <c r="BQ1597" s="6"/>
      <c r="BR1597" s="12"/>
      <c r="BS1597" s="12"/>
      <c r="BT1597" s="12"/>
      <c r="BU1597" s="12"/>
    </row>
    <row r="1598" spans="66:73" x14ac:dyDescent="0.3">
      <c r="BN1598" s="6"/>
      <c r="BO1598" s="6"/>
      <c r="BP1598" s="6"/>
      <c r="BQ1598" s="6"/>
      <c r="BR1598" s="12"/>
      <c r="BS1598" s="12"/>
      <c r="BT1598" s="12"/>
      <c r="BU1598" s="12"/>
    </row>
    <row r="1599" spans="66:73" x14ac:dyDescent="0.3">
      <c r="BN1599" s="6"/>
      <c r="BO1599" s="6"/>
      <c r="BP1599" s="6"/>
      <c r="BQ1599" s="6"/>
      <c r="BR1599" s="12"/>
      <c r="BS1599" s="12"/>
      <c r="BT1599" s="12"/>
      <c r="BU1599" s="12"/>
    </row>
    <row r="1600" spans="66:73" x14ac:dyDescent="0.3">
      <c r="BN1600" s="6"/>
      <c r="BO1600" s="6"/>
      <c r="BP1600" s="6"/>
      <c r="BQ1600" s="6"/>
      <c r="BR1600" s="12"/>
      <c r="BS1600" s="12"/>
      <c r="BT1600" s="12"/>
      <c r="BU1600" s="12"/>
    </row>
    <row r="1601" spans="66:73" x14ac:dyDescent="0.3">
      <c r="BN1601" s="6"/>
      <c r="BO1601" s="6"/>
      <c r="BP1601" s="6"/>
      <c r="BQ1601" s="6"/>
      <c r="BR1601" s="12"/>
      <c r="BS1601" s="12"/>
      <c r="BT1601" s="12"/>
      <c r="BU1601" s="12"/>
    </row>
    <row r="1602" spans="66:73" x14ac:dyDescent="0.3">
      <c r="BN1602" s="6"/>
      <c r="BO1602" s="6"/>
      <c r="BP1602" s="6"/>
      <c r="BQ1602" s="6"/>
      <c r="BR1602" s="12"/>
      <c r="BS1602" s="12"/>
      <c r="BT1602" s="12"/>
      <c r="BU1602" s="12"/>
    </row>
    <row r="1603" spans="66:73" x14ac:dyDescent="0.3">
      <c r="BN1603" s="6"/>
      <c r="BO1603" s="6"/>
      <c r="BP1603" s="6"/>
      <c r="BQ1603" s="6"/>
      <c r="BR1603" s="12"/>
      <c r="BS1603" s="12"/>
      <c r="BT1603" s="12"/>
      <c r="BU1603" s="12"/>
    </row>
    <row r="1604" spans="66:73" x14ac:dyDescent="0.3">
      <c r="BN1604" s="6"/>
      <c r="BO1604" s="6"/>
      <c r="BP1604" s="6"/>
      <c r="BQ1604" s="6"/>
      <c r="BR1604" s="12"/>
      <c r="BS1604" s="12"/>
      <c r="BT1604" s="12"/>
      <c r="BU1604" s="12"/>
    </row>
    <row r="1605" spans="66:73" x14ac:dyDescent="0.3">
      <c r="BN1605" s="6"/>
      <c r="BO1605" s="6"/>
      <c r="BP1605" s="6"/>
      <c r="BQ1605" s="6"/>
      <c r="BR1605" s="12"/>
      <c r="BS1605" s="12"/>
      <c r="BT1605" s="12"/>
      <c r="BU1605" s="12"/>
    </row>
    <row r="1606" spans="66:73" x14ac:dyDescent="0.3">
      <c r="BN1606" s="6"/>
      <c r="BO1606" s="6"/>
      <c r="BP1606" s="6"/>
      <c r="BQ1606" s="6"/>
      <c r="BR1606" s="12"/>
      <c r="BS1606" s="12"/>
      <c r="BT1606" s="12"/>
      <c r="BU1606" s="12"/>
    </row>
    <row r="1607" spans="66:73" x14ac:dyDescent="0.3">
      <c r="BN1607" s="6"/>
      <c r="BO1607" s="6"/>
      <c r="BP1607" s="6"/>
      <c r="BQ1607" s="6"/>
      <c r="BR1607" s="12"/>
      <c r="BS1607" s="12"/>
      <c r="BT1607" s="12"/>
      <c r="BU1607" s="12"/>
    </row>
    <row r="1608" spans="66:73" x14ac:dyDescent="0.3">
      <c r="BN1608" s="6"/>
      <c r="BO1608" s="6"/>
      <c r="BP1608" s="6"/>
      <c r="BQ1608" s="6"/>
      <c r="BR1608" s="12"/>
      <c r="BS1608" s="12"/>
      <c r="BT1608" s="12"/>
      <c r="BU1608" s="12"/>
    </row>
    <row r="1609" spans="66:73" x14ac:dyDescent="0.3">
      <c r="BN1609" s="6"/>
      <c r="BO1609" s="6"/>
      <c r="BP1609" s="6"/>
      <c r="BQ1609" s="6"/>
      <c r="BR1609" s="12"/>
      <c r="BS1609" s="12"/>
      <c r="BT1609" s="12"/>
      <c r="BU1609" s="12"/>
    </row>
    <row r="1610" spans="66:73" x14ac:dyDescent="0.3">
      <c r="BN1610" s="6"/>
      <c r="BO1610" s="6"/>
      <c r="BP1610" s="6"/>
      <c r="BQ1610" s="6"/>
      <c r="BR1610" s="12"/>
      <c r="BS1610" s="12"/>
      <c r="BT1610" s="12"/>
      <c r="BU1610" s="12"/>
    </row>
    <row r="1611" spans="66:73" x14ac:dyDescent="0.3">
      <c r="BN1611" s="6"/>
      <c r="BO1611" s="6"/>
      <c r="BP1611" s="6"/>
      <c r="BQ1611" s="6"/>
      <c r="BR1611" s="12"/>
      <c r="BS1611" s="12"/>
      <c r="BT1611" s="12"/>
      <c r="BU1611" s="12"/>
    </row>
    <row r="1612" spans="66:73" x14ac:dyDescent="0.3">
      <c r="BN1612" s="6"/>
      <c r="BO1612" s="6"/>
      <c r="BP1612" s="6"/>
      <c r="BQ1612" s="6"/>
      <c r="BR1612" s="12"/>
      <c r="BS1612" s="12"/>
      <c r="BT1612" s="12"/>
      <c r="BU1612" s="12"/>
    </row>
    <row r="1613" spans="66:73" x14ac:dyDescent="0.3">
      <c r="BN1613" s="6"/>
      <c r="BO1613" s="6"/>
      <c r="BP1613" s="6"/>
      <c r="BQ1613" s="6"/>
      <c r="BR1613" s="12"/>
      <c r="BS1613" s="12"/>
      <c r="BT1613" s="12"/>
      <c r="BU1613" s="12"/>
    </row>
    <row r="1614" spans="66:73" x14ac:dyDescent="0.3">
      <c r="BN1614" s="6"/>
      <c r="BO1614" s="6"/>
      <c r="BP1614" s="6"/>
      <c r="BQ1614" s="6"/>
      <c r="BR1614" s="12"/>
      <c r="BS1614" s="12"/>
      <c r="BT1614" s="12"/>
      <c r="BU1614" s="12"/>
    </row>
    <row r="1615" spans="66:73" x14ac:dyDescent="0.3">
      <c r="BN1615" s="6"/>
      <c r="BO1615" s="6"/>
      <c r="BP1615" s="6"/>
      <c r="BQ1615" s="6"/>
      <c r="BR1615" s="12"/>
      <c r="BS1615" s="12"/>
      <c r="BT1615" s="12"/>
      <c r="BU1615" s="12"/>
    </row>
    <row r="1616" spans="66:73" x14ac:dyDescent="0.3">
      <c r="BN1616" s="6"/>
      <c r="BO1616" s="6"/>
      <c r="BP1616" s="6"/>
      <c r="BQ1616" s="6"/>
      <c r="BR1616" s="12"/>
      <c r="BS1616" s="12"/>
      <c r="BT1616" s="12"/>
      <c r="BU1616" s="12"/>
    </row>
    <row r="1617" spans="66:73" x14ac:dyDescent="0.3">
      <c r="BN1617" s="6"/>
      <c r="BO1617" s="6"/>
      <c r="BP1617" s="6"/>
      <c r="BQ1617" s="6"/>
      <c r="BR1617" s="12"/>
      <c r="BS1617" s="12"/>
      <c r="BT1617" s="12"/>
      <c r="BU1617" s="12"/>
    </row>
    <row r="1618" spans="66:73" x14ac:dyDescent="0.3">
      <c r="BN1618" s="6"/>
      <c r="BO1618" s="6"/>
      <c r="BP1618" s="6"/>
      <c r="BQ1618" s="6"/>
      <c r="BR1618" s="12"/>
      <c r="BS1618" s="12"/>
      <c r="BT1618" s="12"/>
      <c r="BU1618" s="12"/>
    </row>
    <row r="1619" spans="66:73" x14ac:dyDescent="0.3">
      <c r="BN1619" s="6"/>
      <c r="BO1619" s="6"/>
      <c r="BP1619" s="6"/>
      <c r="BQ1619" s="6"/>
      <c r="BR1619" s="12"/>
      <c r="BS1619" s="12"/>
      <c r="BT1619" s="12"/>
      <c r="BU1619" s="12"/>
    </row>
    <row r="1620" spans="66:73" x14ac:dyDescent="0.3">
      <c r="BN1620" s="6"/>
      <c r="BO1620" s="6"/>
      <c r="BP1620" s="6"/>
      <c r="BQ1620" s="6"/>
      <c r="BR1620" s="12"/>
      <c r="BS1620" s="12"/>
      <c r="BT1620" s="12"/>
      <c r="BU1620" s="12"/>
    </row>
    <row r="1621" spans="66:73" x14ac:dyDescent="0.3">
      <c r="BN1621" s="6"/>
      <c r="BO1621" s="6"/>
      <c r="BP1621" s="6"/>
      <c r="BQ1621" s="6"/>
      <c r="BR1621" s="12"/>
      <c r="BS1621" s="12"/>
      <c r="BT1621" s="12"/>
      <c r="BU1621" s="12"/>
    </row>
    <row r="1622" spans="66:73" x14ac:dyDescent="0.3">
      <c r="BN1622" s="6"/>
      <c r="BO1622" s="6"/>
      <c r="BP1622" s="6"/>
      <c r="BQ1622" s="6"/>
      <c r="BR1622" s="12"/>
      <c r="BS1622" s="12"/>
      <c r="BT1622" s="12"/>
      <c r="BU1622" s="12"/>
    </row>
    <row r="1623" spans="66:73" x14ac:dyDescent="0.3">
      <c r="BN1623" s="6"/>
      <c r="BO1623" s="6"/>
      <c r="BP1623" s="6"/>
      <c r="BQ1623" s="6"/>
      <c r="BR1623" s="12"/>
      <c r="BS1623" s="12"/>
      <c r="BT1623" s="12"/>
      <c r="BU1623" s="12"/>
    </row>
    <row r="1624" spans="66:73" x14ac:dyDescent="0.3">
      <c r="BN1624" s="6"/>
      <c r="BO1624" s="6"/>
      <c r="BP1624" s="6"/>
      <c r="BQ1624" s="6"/>
      <c r="BR1624" s="12"/>
      <c r="BS1624" s="12"/>
      <c r="BT1624" s="12"/>
      <c r="BU1624" s="12"/>
    </row>
    <row r="1625" spans="66:73" x14ac:dyDescent="0.3">
      <c r="BN1625" s="6"/>
      <c r="BO1625" s="6"/>
      <c r="BP1625" s="6"/>
      <c r="BQ1625" s="6"/>
      <c r="BR1625" s="12"/>
      <c r="BS1625" s="12"/>
      <c r="BT1625" s="12"/>
      <c r="BU1625" s="12"/>
    </row>
    <row r="1626" spans="66:73" x14ac:dyDescent="0.3">
      <c r="BN1626" s="6"/>
      <c r="BO1626" s="6"/>
      <c r="BP1626" s="6"/>
      <c r="BQ1626" s="6"/>
      <c r="BR1626" s="12"/>
      <c r="BS1626" s="12"/>
      <c r="BT1626" s="12"/>
      <c r="BU1626" s="12"/>
    </row>
    <row r="1627" spans="66:73" x14ac:dyDescent="0.3">
      <c r="BN1627" s="6"/>
      <c r="BO1627" s="6"/>
      <c r="BP1627" s="6"/>
      <c r="BQ1627" s="6"/>
      <c r="BR1627" s="12"/>
      <c r="BS1627" s="12"/>
      <c r="BT1627" s="12"/>
      <c r="BU1627" s="12"/>
    </row>
    <row r="1628" spans="66:73" x14ac:dyDescent="0.3">
      <c r="BN1628" s="6"/>
      <c r="BO1628" s="6"/>
      <c r="BP1628" s="6"/>
      <c r="BQ1628" s="6"/>
      <c r="BR1628" s="12"/>
      <c r="BS1628" s="12"/>
      <c r="BT1628" s="12"/>
      <c r="BU1628" s="12"/>
    </row>
    <row r="1629" spans="66:73" x14ac:dyDescent="0.3">
      <c r="BN1629" s="6"/>
      <c r="BO1629" s="6"/>
      <c r="BP1629" s="6"/>
      <c r="BQ1629" s="6"/>
      <c r="BR1629" s="12"/>
      <c r="BS1629" s="12"/>
      <c r="BT1629" s="12"/>
      <c r="BU1629" s="12"/>
    </row>
    <row r="1630" spans="66:73" x14ac:dyDescent="0.3">
      <c r="BN1630" s="6"/>
      <c r="BO1630" s="6"/>
      <c r="BP1630" s="6"/>
      <c r="BQ1630" s="6"/>
      <c r="BR1630" s="12"/>
      <c r="BS1630" s="12"/>
      <c r="BT1630" s="12"/>
      <c r="BU1630" s="12"/>
    </row>
    <row r="1631" spans="66:73" x14ac:dyDescent="0.3">
      <c r="BN1631" s="6"/>
      <c r="BO1631" s="6"/>
      <c r="BP1631" s="6"/>
      <c r="BQ1631" s="6"/>
      <c r="BR1631" s="12"/>
      <c r="BS1631" s="12"/>
      <c r="BT1631" s="12"/>
      <c r="BU1631" s="12"/>
    </row>
    <row r="1632" spans="66:73" x14ac:dyDescent="0.3">
      <c r="BN1632" s="6"/>
      <c r="BO1632" s="6"/>
      <c r="BP1632" s="6"/>
      <c r="BQ1632" s="6"/>
      <c r="BR1632" s="12"/>
      <c r="BS1632" s="12"/>
      <c r="BT1632" s="12"/>
      <c r="BU1632" s="12"/>
    </row>
    <row r="1633" spans="66:73" x14ac:dyDescent="0.3">
      <c r="BN1633" s="6"/>
      <c r="BO1633" s="6"/>
      <c r="BP1633" s="6"/>
      <c r="BQ1633" s="6"/>
      <c r="BR1633" s="12"/>
      <c r="BS1633" s="12"/>
      <c r="BT1633" s="12"/>
      <c r="BU1633" s="12"/>
    </row>
    <row r="1634" spans="66:73" x14ac:dyDescent="0.3">
      <c r="BN1634" s="6"/>
      <c r="BO1634" s="6"/>
      <c r="BP1634" s="6"/>
      <c r="BQ1634" s="6"/>
      <c r="BR1634" s="12"/>
      <c r="BS1634" s="12"/>
      <c r="BT1634" s="12"/>
      <c r="BU1634" s="12"/>
    </row>
    <row r="1635" spans="66:73" x14ac:dyDescent="0.3">
      <c r="BN1635" s="6"/>
      <c r="BO1635" s="6"/>
      <c r="BP1635" s="6"/>
      <c r="BQ1635" s="6"/>
      <c r="BR1635" s="12"/>
      <c r="BS1635" s="12"/>
      <c r="BT1635" s="12"/>
      <c r="BU1635" s="12"/>
    </row>
    <row r="1636" spans="66:73" x14ac:dyDescent="0.3">
      <c r="BN1636" s="6"/>
      <c r="BO1636" s="6"/>
      <c r="BP1636" s="6"/>
      <c r="BQ1636" s="6"/>
      <c r="BR1636" s="12"/>
      <c r="BS1636" s="12"/>
      <c r="BT1636" s="12"/>
      <c r="BU1636" s="12"/>
    </row>
    <row r="1637" spans="66:73" x14ac:dyDescent="0.3">
      <c r="BN1637" s="6"/>
      <c r="BO1637" s="6"/>
      <c r="BP1637" s="6"/>
      <c r="BQ1637" s="6"/>
      <c r="BR1637" s="12"/>
      <c r="BS1637" s="12"/>
      <c r="BT1637" s="12"/>
      <c r="BU1637" s="12"/>
    </row>
    <row r="1638" spans="66:73" x14ac:dyDescent="0.3">
      <c r="BN1638" s="6"/>
      <c r="BO1638" s="6"/>
      <c r="BP1638" s="6"/>
      <c r="BQ1638" s="6"/>
      <c r="BR1638" s="12"/>
      <c r="BS1638" s="12"/>
      <c r="BT1638" s="12"/>
      <c r="BU1638" s="12"/>
    </row>
    <row r="1639" spans="66:73" x14ac:dyDescent="0.3">
      <c r="BN1639" s="6"/>
      <c r="BO1639" s="6"/>
      <c r="BP1639" s="6"/>
      <c r="BQ1639" s="6"/>
      <c r="BR1639" s="12"/>
      <c r="BS1639" s="12"/>
      <c r="BT1639" s="12"/>
      <c r="BU1639" s="12"/>
    </row>
    <row r="1640" spans="66:73" x14ac:dyDescent="0.3">
      <c r="BN1640" s="6"/>
      <c r="BO1640" s="6"/>
      <c r="BP1640" s="6"/>
      <c r="BQ1640" s="6"/>
      <c r="BR1640" s="12"/>
      <c r="BS1640" s="12"/>
      <c r="BT1640" s="12"/>
      <c r="BU1640" s="12"/>
    </row>
    <row r="1641" spans="66:73" x14ac:dyDescent="0.3">
      <c r="BN1641" s="6"/>
      <c r="BO1641" s="6"/>
      <c r="BP1641" s="6"/>
      <c r="BQ1641" s="6"/>
      <c r="BR1641" s="12"/>
      <c r="BS1641" s="12"/>
      <c r="BT1641" s="12"/>
      <c r="BU1641" s="12"/>
    </row>
    <row r="1642" spans="66:73" x14ac:dyDescent="0.3">
      <c r="BN1642" s="6"/>
      <c r="BO1642" s="6"/>
      <c r="BP1642" s="6"/>
      <c r="BQ1642" s="6"/>
      <c r="BR1642" s="12"/>
      <c r="BS1642" s="12"/>
      <c r="BT1642" s="12"/>
      <c r="BU1642" s="12"/>
    </row>
    <row r="1643" spans="66:73" x14ac:dyDescent="0.3">
      <c r="BN1643" s="6"/>
      <c r="BO1643" s="6"/>
      <c r="BP1643" s="6"/>
      <c r="BQ1643" s="6"/>
      <c r="BR1643" s="12"/>
      <c r="BS1643" s="12"/>
      <c r="BT1643" s="12"/>
      <c r="BU1643" s="12"/>
    </row>
    <row r="1644" spans="66:73" x14ac:dyDescent="0.3">
      <c r="BN1644" s="6"/>
      <c r="BO1644" s="6"/>
      <c r="BP1644" s="6"/>
      <c r="BQ1644" s="6"/>
      <c r="BR1644" s="12"/>
      <c r="BS1644" s="12"/>
      <c r="BT1644" s="12"/>
      <c r="BU1644" s="12"/>
    </row>
    <row r="1645" spans="66:73" x14ac:dyDescent="0.3">
      <c r="BN1645" s="6"/>
      <c r="BO1645" s="6"/>
      <c r="BP1645" s="6"/>
      <c r="BQ1645" s="6"/>
      <c r="BR1645" s="12"/>
      <c r="BS1645" s="12"/>
      <c r="BT1645" s="12"/>
      <c r="BU1645" s="12"/>
    </row>
    <row r="1646" spans="66:73" x14ac:dyDescent="0.3">
      <c r="BN1646" s="6"/>
      <c r="BO1646" s="6"/>
      <c r="BP1646" s="6"/>
      <c r="BQ1646" s="6"/>
      <c r="BR1646" s="12"/>
      <c r="BS1646" s="12"/>
      <c r="BT1646" s="12"/>
      <c r="BU1646" s="12"/>
    </row>
    <row r="1647" spans="66:73" x14ac:dyDescent="0.3">
      <c r="BN1647" s="6"/>
      <c r="BO1647" s="6"/>
      <c r="BP1647" s="6"/>
      <c r="BQ1647" s="6"/>
      <c r="BR1647" s="12"/>
      <c r="BS1647" s="12"/>
      <c r="BT1647" s="12"/>
      <c r="BU1647" s="12"/>
    </row>
    <row r="1648" spans="66:73" x14ac:dyDescent="0.3">
      <c r="BN1648" s="6"/>
      <c r="BO1648" s="6"/>
      <c r="BP1648" s="6"/>
      <c r="BQ1648" s="6"/>
      <c r="BR1648" s="12"/>
      <c r="BS1648" s="12"/>
      <c r="BT1648" s="12"/>
      <c r="BU1648" s="12"/>
    </row>
    <row r="1649" spans="66:73" x14ac:dyDescent="0.3">
      <c r="BN1649" s="6"/>
      <c r="BO1649" s="6"/>
      <c r="BP1649" s="6"/>
      <c r="BQ1649" s="6"/>
      <c r="BR1649" s="12"/>
      <c r="BS1649" s="12"/>
      <c r="BT1649" s="12"/>
      <c r="BU1649" s="12"/>
    </row>
    <row r="1650" spans="66:73" x14ac:dyDescent="0.3">
      <c r="BN1650" s="6"/>
      <c r="BO1650" s="6"/>
      <c r="BP1650" s="6"/>
      <c r="BQ1650" s="6"/>
      <c r="BR1650" s="12"/>
      <c r="BS1650" s="12"/>
      <c r="BT1650" s="12"/>
      <c r="BU1650" s="12"/>
    </row>
    <row r="1651" spans="66:73" x14ac:dyDescent="0.3">
      <c r="BN1651" s="6"/>
      <c r="BO1651" s="6"/>
      <c r="BP1651" s="6"/>
      <c r="BQ1651" s="6"/>
      <c r="BR1651" s="12"/>
      <c r="BS1651" s="12"/>
      <c r="BT1651" s="12"/>
      <c r="BU1651" s="12"/>
    </row>
    <row r="1652" spans="66:73" x14ac:dyDescent="0.3">
      <c r="BN1652" s="6"/>
      <c r="BO1652" s="6"/>
      <c r="BP1652" s="6"/>
      <c r="BQ1652" s="6"/>
      <c r="BR1652" s="12"/>
      <c r="BS1652" s="12"/>
      <c r="BT1652" s="12"/>
      <c r="BU1652" s="12"/>
    </row>
    <row r="1653" spans="66:73" x14ac:dyDescent="0.3">
      <c r="BN1653" s="6"/>
      <c r="BO1653" s="6"/>
      <c r="BP1653" s="6"/>
      <c r="BQ1653" s="6"/>
      <c r="BR1653" s="12"/>
      <c r="BS1653" s="12"/>
      <c r="BT1653" s="12"/>
      <c r="BU1653" s="12"/>
    </row>
    <row r="1654" spans="66:73" x14ac:dyDescent="0.3">
      <c r="BN1654" s="6"/>
      <c r="BO1654" s="6"/>
      <c r="BP1654" s="6"/>
      <c r="BQ1654" s="6"/>
      <c r="BR1654" s="12"/>
      <c r="BS1654" s="12"/>
      <c r="BT1654" s="12"/>
      <c r="BU1654" s="12"/>
    </row>
    <row r="1655" spans="66:73" x14ac:dyDescent="0.3">
      <c r="BN1655" s="6"/>
      <c r="BO1655" s="6"/>
      <c r="BP1655" s="6"/>
      <c r="BQ1655" s="6"/>
      <c r="BR1655" s="12"/>
      <c r="BS1655" s="12"/>
      <c r="BT1655" s="12"/>
      <c r="BU1655" s="12"/>
    </row>
    <row r="1656" spans="66:73" x14ac:dyDescent="0.3">
      <c r="BN1656" s="6"/>
      <c r="BO1656" s="6"/>
      <c r="BP1656" s="6"/>
      <c r="BQ1656" s="6"/>
      <c r="BR1656" s="12"/>
      <c r="BS1656" s="12"/>
      <c r="BT1656" s="12"/>
      <c r="BU1656" s="12"/>
    </row>
    <row r="1657" spans="66:73" x14ac:dyDescent="0.3">
      <c r="BN1657" s="6"/>
      <c r="BO1657" s="6"/>
      <c r="BP1657" s="6"/>
      <c r="BQ1657" s="6"/>
      <c r="BR1657" s="12"/>
      <c r="BS1657" s="12"/>
      <c r="BT1657" s="12"/>
      <c r="BU1657" s="12"/>
    </row>
    <row r="1658" spans="66:73" x14ac:dyDescent="0.3">
      <c r="BN1658" s="6"/>
      <c r="BO1658" s="6"/>
      <c r="BP1658" s="6"/>
      <c r="BQ1658" s="6"/>
      <c r="BR1658" s="12"/>
      <c r="BS1658" s="12"/>
      <c r="BT1658" s="12"/>
      <c r="BU1658" s="12"/>
    </row>
    <row r="1659" spans="66:73" x14ac:dyDescent="0.3">
      <c r="BN1659" s="6"/>
      <c r="BO1659" s="6"/>
      <c r="BP1659" s="6"/>
      <c r="BQ1659" s="6"/>
      <c r="BR1659" s="12"/>
      <c r="BS1659" s="12"/>
      <c r="BT1659" s="12"/>
      <c r="BU1659" s="12"/>
    </row>
    <row r="1660" spans="66:73" x14ac:dyDescent="0.3">
      <c r="BN1660" s="6"/>
      <c r="BO1660" s="6"/>
      <c r="BP1660" s="6"/>
      <c r="BQ1660" s="6"/>
      <c r="BR1660" s="12"/>
      <c r="BS1660" s="12"/>
      <c r="BT1660" s="12"/>
      <c r="BU1660" s="12"/>
    </row>
    <row r="1661" spans="66:73" x14ac:dyDescent="0.3">
      <c r="BN1661" s="6"/>
      <c r="BO1661" s="6"/>
      <c r="BP1661" s="6"/>
      <c r="BQ1661" s="6"/>
      <c r="BR1661" s="12"/>
      <c r="BS1661" s="12"/>
      <c r="BT1661" s="12"/>
      <c r="BU1661" s="12"/>
    </row>
    <row r="1662" spans="66:73" x14ac:dyDescent="0.3">
      <c r="BN1662" s="6"/>
      <c r="BO1662" s="6"/>
      <c r="BP1662" s="6"/>
      <c r="BQ1662" s="6"/>
      <c r="BR1662" s="12"/>
      <c r="BS1662" s="12"/>
      <c r="BT1662" s="12"/>
      <c r="BU1662" s="12"/>
    </row>
    <row r="1663" spans="66:73" x14ac:dyDescent="0.3">
      <c r="BN1663" s="6"/>
      <c r="BO1663" s="6"/>
      <c r="BP1663" s="6"/>
      <c r="BQ1663" s="6"/>
      <c r="BR1663" s="12"/>
      <c r="BS1663" s="12"/>
      <c r="BT1663" s="12"/>
      <c r="BU1663" s="12"/>
    </row>
    <row r="1664" spans="66:73" x14ac:dyDescent="0.3">
      <c r="BN1664" s="6"/>
      <c r="BO1664" s="6"/>
      <c r="BP1664" s="6"/>
      <c r="BQ1664" s="6"/>
      <c r="BR1664" s="12"/>
      <c r="BS1664" s="12"/>
      <c r="BT1664" s="12"/>
      <c r="BU1664" s="12"/>
    </row>
    <row r="1665" spans="66:73" x14ac:dyDescent="0.3">
      <c r="BN1665" s="6"/>
      <c r="BO1665" s="6"/>
      <c r="BP1665" s="6"/>
      <c r="BQ1665" s="6"/>
      <c r="BR1665" s="12"/>
      <c r="BS1665" s="12"/>
      <c r="BT1665" s="12"/>
      <c r="BU1665" s="12"/>
    </row>
    <row r="1666" spans="66:73" x14ac:dyDescent="0.3">
      <c r="BN1666" s="6"/>
      <c r="BO1666" s="6"/>
      <c r="BP1666" s="6"/>
      <c r="BQ1666" s="6"/>
      <c r="BR1666" s="12"/>
      <c r="BS1666" s="12"/>
      <c r="BT1666" s="12"/>
      <c r="BU1666" s="12"/>
    </row>
    <row r="1667" spans="66:73" x14ac:dyDescent="0.3">
      <c r="BN1667" s="6"/>
      <c r="BO1667" s="6"/>
      <c r="BP1667" s="6"/>
      <c r="BQ1667" s="6"/>
      <c r="BR1667" s="12"/>
      <c r="BS1667" s="12"/>
      <c r="BT1667" s="12"/>
      <c r="BU1667" s="12"/>
    </row>
    <row r="1668" spans="66:73" x14ac:dyDescent="0.3">
      <c r="BN1668" s="6"/>
      <c r="BO1668" s="6"/>
      <c r="BP1668" s="6"/>
      <c r="BQ1668" s="6"/>
      <c r="BR1668" s="12"/>
      <c r="BS1668" s="12"/>
      <c r="BT1668" s="12"/>
      <c r="BU1668" s="12"/>
    </row>
    <row r="1669" spans="66:73" x14ac:dyDescent="0.3">
      <c r="BN1669" s="6"/>
      <c r="BO1669" s="6"/>
      <c r="BP1669" s="6"/>
      <c r="BQ1669" s="6"/>
      <c r="BR1669" s="12"/>
      <c r="BS1669" s="12"/>
      <c r="BT1669" s="12"/>
      <c r="BU1669" s="12"/>
    </row>
    <row r="1670" spans="66:73" x14ac:dyDescent="0.3">
      <c r="BN1670" s="6"/>
      <c r="BO1670" s="6"/>
      <c r="BP1670" s="6"/>
      <c r="BQ1670" s="6"/>
      <c r="BR1670" s="12"/>
      <c r="BS1670" s="12"/>
      <c r="BT1670" s="12"/>
      <c r="BU1670" s="12"/>
    </row>
    <row r="1671" spans="66:73" x14ac:dyDescent="0.3">
      <c r="BN1671" s="6"/>
      <c r="BO1671" s="6"/>
      <c r="BP1671" s="6"/>
      <c r="BQ1671" s="6"/>
      <c r="BR1671" s="12"/>
      <c r="BS1671" s="12"/>
      <c r="BT1671" s="12"/>
      <c r="BU1671" s="12"/>
    </row>
    <row r="1672" spans="66:73" x14ac:dyDescent="0.3">
      <c r="BN1672" s="6"/>
      <c r="BO1672" s="6"/>
      <c r="BP1672" s="6"/>
      <c r="BQ1672" s="6"/>
      <c r="BR1672" s="12"/>
      <c r="BS1672" s="12"/>
      <c r="BT1672" s="12"/>
      <c r="BU1672" s="12"/>
    </row>
    <row r="1673" spans="66:73" x14ac:dyDescent="0.3">
      <c r="BN1673" s="6"/>
      <c r="BO1673" s="6"/>
      <c r="BP1673" s="6"/>
      <c r="BQ1673" s="6"/>
      <c r="BR1673" s="12"/>
      <c r="BS1673" s="12"/>
      <c r="BT1673" s="12"/>
      <c r="BU1673" s="12"/>
    </row>
    <row r="1674" spans="66:73" x14ac:dyDescent="0.3">
      <c r="BN1674" s="6"/>
      <c r="BO1674" s="6"/>
      <c r="BP1674" s="6"/>
      <c r="BQ1674" s="6"/>
      <c r="BR1674" s="12"/>
      <c r="BS1674" s="12"/>
      <c r="BT1674" s="12"/>
      <c r="BU1674" s="12"/>
    </row>
    <row r="1675" spans="66:73" x14ac:dyDescent="0.3">
      <c r="BN1675" s="6"/>
      <c r="BO1675" s="6"/>
      <c r="BP1675" s="6"/>
      <c r="BQ1675" s="6"/>
      <c r="BR1675" s="12"/>
      <c r="BS1675" s="12"/>
      <c r="BT1675" s="12"/>
      <c r="BU1675" s="12"/>
    </row>
    <row r="1676" spans="66:73" x14ac:dyDescent="0.3">
      <c r="BN1676" s="6"/>
      <c r="BO1676" s="6"/>
      <c r="BP1676" s="6"/>
      <c r="BQ1676" s="6"/>
      <c r="BR1676" s="12"/>
      <c r="BS1676" s="12"/>
      <c r="BT1676" s="12"/>
      <c r="BU1676" s="12"/>
    </row>
    <row r="1677" spans="66:73" x14ac:dyDescent="0.3">
      <c r="BN1677" s="6"/>
      <c r="BO1677" s="6"/>
      <c r="BP1677" s="6"/>
      <c r="BQ1677" s="6"/>
      <c r="BR1677" s="12"/>
      <c r="BS1677" s="12"/>
      <c r="BT1677" s="12"/>
      <c r="BU1677" s="12"/>
    </row>
    <row r="1678" spans="66:73" x14ac:dyDescent="0.3">
      <c r="BN1678" s="6"/>
      <c r="BO1678" s="6"/>
      <c r="BP1678" s="6"/>
      <c r="BQ1678" s="6"/>
      <c r="BR1678" s="12"/>
      <c r="BS1678" s="12"/>
      <c r="BT1678" s="12"/>
      <c r="BU1678" s="12"/>
    </row>
    <row r="1679" spans="66:73" x14ac:dyDescent="0.3">
      <c r="BN1679" s="6"/>
      <c r="BO1679" s="6"/>
      <c r="BP1679" s="6"/>
      <c r="BQ1679" s="6"/>
      <c r="BR1679" s="12"/>
      <c r="BS1679" s="12"/>
      <c r="BT1679" s="12"/>
      <c r="BU1679" s="12"/>
    </row>
    <row r="1680" spans="66:73" x14ac:dyDescent="0.3">
      <c r="BN1680" s="6"/>
      <c r="BO1680" s="6"/>
      <c r="BP1680" s="6"/>
      <c r="BQ1680" s="6"/>
      <c r="BR1680" s="12"/>
      <c r="BS1680" s="12"/>
      <c r="BT1680" s="12"/>
      <c r="BU1680" s="12"/>
    </row>
    <row r="1681" spans="66:73" x14ac:dyDescent="0.3">
      <c r="BN1681" s="6"/>
      <c r="BO1681" s="6"/>
      <c r="BP1681" s="6"/>
      <c r="BQ1681" s="6"/>
      <c r="BR1681" s="12"/>
      <c r="BS1681" s="12"/>
      <c r="BT1681" s="12"/>
      <c r="BU1681" s="12"/>
    </row>
    <row r="1682" spans="66:73" x14ac:dyDescent="0.3">
      <c r="BN1682" s="6"/>
      <c r="BO1682" s="6"/>
      <c r="BP1682" s="6"/>
      <c r="BQ1682" s="6"/>
      <c r="BR1682" s="12"/>
      <c r="BS1682" s="12"/>
      <c r="BT1682" s="12"/>
      <c r="BU1682" s="12"/>
    </row>
    <row r="1683" spans="66:73" x14ac:dyDescent="0.3">
      <c r="BN1683" s="6"/>
      <c r="BO1683" s="6"/>
      <c r="BP1683" s="6"/>
      <c r="BQ1683" s="6"/>
      <c r="BR1683" s="12"/>
      <c r="BS1683" s="12"/>
      <c r="BT1683" s="12"/>
      <c r="BU1683" s="12"/>
    </row>
    <row r="1684" spans="66:73" x14ac:dyDescent="0.3">
      <c r="BN1684" s="6"/>
      <c r="BO1684" s="6"/>
      <c r="BP1684" s="6"/>
      <c r="BQ1684" s="6"/>
      <c r="BR1684" s="12"/>
      <c r="BS1684" s="12"/>
      <c r="BT1684" s="12"/>
      <c r="BU1684" s="12"/>
    </row>
    <row r="1685" spans="66:73" x14ac:dyDescent="0.3">
      <c r="BN1685" s="6"/>
      <c r="BO1685" s="6"/>
      <c r="BP1685" s="6"/>
      <c r="BQ1685" s="6"/>
      <c r="BR1685" s="12"/>
      <c r="BS1685" s="12"/>
      <c r="BT1685" s="12"/>
      <c r="BU1685" s="12"/>
    </row>
    <row r="1686" spans="66:73" x14ac:dyDescent="0.3">
      <c r="BN1686" s="6"/>
      <c r="BO1686" s="6"/>
      <c r="BP1686" s="6"/>
      <c r="BQ1686" s="6"/>
      <c r="BR1686" s="12"/>
      <c r="BS1686" s="12"/>
      <c r="BT1686" s="12"/>
      <c r="BU1686" s="12"/>
    </row>
    <row r="1687" spans="66:73" x14ac:dyDescent="0.3">
      <c r="BN1687" s="6"/>
      <c r="BO1687" s="6"/>
      <c r="BP1687" s="6"/>
      <c r="BQ1687" s="6"/>
      <c r="BR1687" s="12"/>
      <c r="BS1687" s="12"/>
      <c r="BT1687" s="12"/>
      <c r="BU1687" s="12"/>
    </row>
    <row r="1688" spans="66:73" x14ac:dyDescent="0.3">
      <c r="BN1688" s="6"/>
      <c r="BO1688" s="6"/>
      <c r="BP1688" s="6"/>
      <c r="BQ1688" s="6"/>
      <c r="BR1688" s="12"/>
      <c r="BS1688" s="12"/>
      <c r="BT1688" s="12"/>
      <c r="BU1688" s="12"/>
    </row>
    <row r="1689" spans="66:73" x14ac:dyDescent="0.3">
      <c r="BN1689" s="6"/>
      <c r="BO1689" s="6"/>
      <c r="BP1689" s="6"/>
      <c r="BQ1689" s="6"/>
      <c r="BR1689" s="12"/>
      <c r="BS1689" s="12"/>
      <c r="BT1689" s="12"/>
      <c r="BU1689" s="12"/>
    </row>
    <row r="1690" spans="66:73" x14ac:dyDescent="0.3">
      <c r="BN1690" s="6"/>
      <c r="BO1690" s="6"/>
      <c r="BP1690" s="6"/>
      <c r="BQ1690" s="6"/>
      <c r="BR1690" s="12"/>
      <c r="BS1690" s="12"/>
      <c r="BT1690" s="12"/>
      <c r="BU1690" s="12"/>
    </row>
    <row r="1691" spans="66:73" x14ac:dyDescent="0.3">
      <c r="BN1691" s="6"/>
      <c r="BO1691" s="6"/>
      <c r="BP1691" s="6"/>
      <c r="BQ1691" s="6"/>
      <c r="BR1691" s="12"/>
      <c r="BS1691" s="12"/>
      <c r="BT1691" s="12"/>
      <c r="BU1691" s="12"/>
    </row>
    <row r="1692" spans="66:73" x14ac:dyDescent="0.3">
      <c r="BN1692" s="6"/>
      <c r="BO1692" s="6"/>
      <c r="BP1692" s="6"/>
      <c r="BQ1692" s="6"/>
      <c r="BR1692" s="12"/>
      <c r="BS1692" s="12"/>
      <c r="BT1692" s="12"/>
      <c r="BU1692" s="12"/>
    </row>
    <row r="1693" spans="66:73" x14ac:dyDescent="0.3">
      <c r="BN1693" s="6"/>
      <c r="BO1693" s="6"/>
      <c r="BP1693" s="6"/>
      <c r="BQ1693" s="6"/>
      <c r="BR1693" s="12"/>
      <c r="BS1693" s="12"/>
      <c r="BT1693" s="12"/>
      <c r="BU1693" s="12"/>
    </row>
    <row r="1694" spans="66:73" x14ac:dyDescent="0.3">
      <c r="BN1694" s="6"/>
      <c r="BO1694" s="6"/>
      <c r="BP1694" s="6"/>
      <c r="BQ1694" s="6"/>
      <c r="BR1694" s="12"/>
      <c r="BS1694" s="12"/>
      <c r="BT1694" s="12"/>
      <c r="BU1694" s="12"/>
    </row>
    <row r="1695" spans="66:73" x14ac:dyDescent="0.3">
      <c r="BN1695" s="6"/>
      <c r="BO1695" s="6"/>
      <c r="BP1695" s="6"/>
      <c r="BQ1695" s="6"/>
      <c r="BR1695" s="12"/>
      <c r="BS1695" s="12"/>
      <c r="BT1695" s="12"/>
      <c r="BU1695" s="12"/>
    </row>
    <row r="1696" spans="66:73" x14ac:dyDescent="0.3">
      <c r="BN1696" s="6"/>
      <c r="BO1696" s="6"/>
      <c r="BP1696" s="6"/>
      <c r="BQ1696" s="6"/>
      <c r="BR1696" s="12"/>
      <c r="BS1696" s="12"/>
      <c r="BT1696" s="12"/>
      <c r="BU1696" s="12"/>
    </row>
    <row r="1697" spans="66:73" x14ac:dyDescent="0.3">
      <c r="BN1697" s="6"/>
      <c r="BO1697" s="6"/>
      <c r="BP1697" s="6"/>
      <c r="BQ1697" s="6"/>
      <c r="BR1697" s="12"/>
      <c r="BS1697" s="12"/>
      <c r="BT1697" s="12"/>
      <c r="BU1697" s="12"/>
    </row>
    <row r="1698" spans="66:73" x14ac:dyDescent="0.3">
      <c r="BN1698" s="6"/>
      <c r="BO1698" s="6"/>
      <c r="BP1698" s="6"/>
      <c r="BQ1698" s="6"/>
      <c r="BR1698" s="12"/>
      <c r="BS1698" s="12"/>
      <c r="BT1698" s="12"/>
      <c r="BU1698" s="12"/>
    </row>
    <row r="1699" spans="66:73" x14ac:dyDescent="0.3">
      <c r="BN1699" s="6"/>
      <c r="BO1699" s="6"/>
      <c r="BP1699" s="6"/>
      <c r="BQ1699" s="6"/>
      <c r="BR1699" s="12"/>
      <c r="BS1699" s="12"/>
      <c r="BT1699" s="12"/>
      <c r="BU1699" s="12"/>
    </row>
    <row r="1700" spans="66:73" x14ac:dyDescent="0.3">
      <c r="BN1700" s="6"/>
      <c r="BO1700" s="6"/>
      <c r="BP1700" s="6"/>
      <c r="BQ1700" s="6"/>
      <c r="BR1700" s="12"/>
      <c r="BS1700" s="12"/>
      <c r="BT1700" s="12"/>
      <c r="BU1700" s="12"/>
    </row>
    <row r="1701" spans="66:73" x14ac:dyDescent="0.3">
      <c r="BN1701" s="6"/>
      <c r="BO1701" s="6"/>
      <c r="BP1701" s="6"/>
      <c r="BQ1701" s="6"/>
      <c r="BR1701" s="12"/>
      <c r="BS1701" s="12"/>
      <c r="BT1701" s="12"/>
      <c r="BU1701" s="12"/>
    </row>
    <row r="1702" spans="66:73" x14ac:dyDescent="0.3">
      <c r="BN1702" s="6"/>
      <c r="BO1702" s="6"/>
      <c r="BP1702" s="6"/>
      <c r="BQ1702" s="6"/>
      <c r="BR1702" s="12"/>
      <c r="BS1702" s="12"/>
      <c r="BT1702" s="12"/>
      <c r="BU1702" s="12"/>
    </row>
    <row r="1703" spans="66:73" x14ac:dyDescent="0.3">
      <c r="BN1703" s="6"/>
      <c r="BO1703" s="6"/>
      <c r="BP1703" s="6"/>
      <c r="BQ1703" s="6"/>
      <c r="BR1703" s="12"/>
      <c r="BS1703" s="12"/>
      <c r="BT1703" s="12"/>
      <c r="BU1703" s="12"/>
    </row>
    <row r="1704" spans="66:73" x14ac:dyDescent="0.3">
      <c r="BN1704" s="6"/>
      <c r="BO1704" s="6"/>
      <c r="BP1704" s="6"/>
      <c r="BQ1704" s="6"/>
      <c r="BR1704" s="12"/>
      <c r="BS1704" s="12"/>
      <c r="BT1704" s="12"/>
      <c r="BU1704" s="12"/>
    </row>
    <row r="1705" spans="66:73" x14ac:dyDescent="0.3">
      <c r="BN1705" s="6"/>
      <c r="BO1705" s="6"/>
      <c r="BP1705" s="6"/>
      <c r="BQ1705" s="6"/>
      <c r="BR1705" s="12"/>
      <c r="BS1705" s="12"/>
      <c r="BT1705" s="12"/>
      <c r="BU1705" s="12"/>
    </row>
    <row r="1706" spans="66:73" x14ac:dyDescent="0.3">
      <c r="BN1706" s="6"/>
      <c r="BO1706" s="6"/>
      <c r="BP1706" s="6"/>
      <c r="BQ1706" s="6"/>
      <c r="BR1706" s="12"/>
      <c r="BS1706" s="12"/>
      <c r="BT1706" s="12"/>
      <c r="BU1706" s="12"/>
    </row>
    <row r="1707" spans="66:73" x14ac:dyDescent="0.3">
      <c r="BN1707" s="6"/>
      <c r="BO1707" s="6"/>
      <c r="BP1707" s="6"/>
      <c r="BQ1707" s="6"/>
      <c r="BR1707" s="12"/>
      <c r="BS1707" s="12"/>
      <c r="BT1707" s="12"/>
      <c r="BU1707" s="12"/>
    </row>
    <row r="1708" spans="66:73" x14ac:dyDescent="0.3">
      <c r="BN1708" s="6"/>
      <c r="BO1708" s="6"/>
      <c r="BP1708" s="6"/>
      <c r="BQ1708" s="6"/>
      <c r="BR1708" s="12"/>
      <c r="BS1708" s="12"/>
      <c r="BT1708" s="12"/>
      <c r="BU1708" s="12"/>
    </row>
    <row r="1709" spans="66:73" x14ac:dyDescent="0.3">
      <c r="BN1709" s="6"/>
      <c r="BO1709" s="6"/>
      <c r="BP1709" s="6"/>
      <c r="BQ1709" s="6"/>
      <c r="BR1709" s="12"/>
      <c r="BS1709" s="12"/>
      <c r="BT1709" s="12"/>
      <c r="BU1709" s="12"/>
    </row>
    <row r="1710" spans="66:73" x14ac:dyDescent="0.3">
      <c r="BN1710" s="6"/>
      <c r="BO1710" s="6"/>
      <c r="BP1710" s="6"/>
      <c r="BQ1710" s="6"/>
      <c r="BR1710" s="12"/>
      <c r="BS1710" s="12"/>
      <c r="BT1710" s="12"/>
      <c r="BU1710" s="12"/>
    </row>
    <row r="1711" spans="66:73" x14ac:dyDescent="0.3">
      <c r="BN1711" s="6"/>
      <c r="BO1711" s="6"/>
      <c r="BP1711" s="6"/>
      <c r="BQ1711" s="6"/>
      <c r="BR1711" s="12"/>
      <c r="BS1711" s="12"/>
      <c r="BT1711" s="12"/>
      <c r="BU1711" s="12"/>
    </row>
    <row r="1712" spans="66:73" x14ac:dyDescent="0.3">
      <c r="BN1712" s="6"/>
      <c r="BO1712" s="6"/>
      <c r="BP1712" s="6"/>
      <c r="BQ1712" s="6"/>
      <c r="BR1712" s="12"/>
      <c r="BS1712" s="12"/>
      <c r="BT1712" s="12"/>
      <c r="BU1712" s="12"/>
    </row>
    <row r="1713" spans="66:73" x14ac:dyDescent="0.3">
      <c r="BN1713" s="6"/>
      <c r="BO1713" s="6"/>
      <c r="BP1713" s="6"/>
      <c r="BQ1713" s="6"/>
      <c r="BR1713" s="12"/>
      <c r="BS1713" s="12"/>
      <c r="BT1713" s="12"/>
      <c r="BU1713" s="12"/>
    </row>
    <row r="1714" spans="66:73" x14ac:dyDescent="0.3">
      <c r="BN1714" s="6"/>
      <c r="BO1714" s="6"/>
      <c r="BP1714" s="6"/>
      <c r="BQ1714" s="6"/>
      <c r="BR1714" s="12"/>
      <c r="BS1714" s="12"/>
      <c r="BT1714" s="12"/>
      <c r="BU1714" s="12"/>
    </row>
    <row r="1715" spans="66:73" x14ac:dyDescent="0.3">
      <c r="BN1715" s="6"/>
      <c r="BO1715" s="6"/>
      <c r="BP1715" s="6"/>
      <c r="BQ1715" s="6"/>
      <c r="BR1715" s="12"/>
      <c r="BS1715" s="12"/>
      <c r="BT1715" s="12"/>
      <c r="BU1715" s="12"/>
    </row>
    <row r="1716" spans="66:73" x14ac:dyDescent="0.3">
      <c r="BN1716" s="6"/>
      <c r="BO1716" s="6"/>
      <c r="BP1716" s="6"/>
      <c r="BQ1716" s="6"/>
      <c r="BR1716" s="12"/>
      <c r="BS1716" s="12"/>
      <c r="BT1716" s="12"/>
      <c r="BU1716" s="12"/>
    </row>
    <row r="1717" spans="66:73" x14ac:dyDescent="0.3">
      <c r="BN1717" s="6"/>
      <c r="BO1717" s="6"/>
      <c r="BP1717" s="6"/>
      <c r="BQ1717" s="6"/>
      <c r="BR1717" s="12"/>
      <c r="BS1717" s="12"/>
      <c r="BT1717" s="12"/>
      <c r="BU1717" s="12"/>
    </row>
    <row r="1718" spans="66:73" x14ac:dyDescent="0.3">
      <c r="BN1718" s="6"/>
      <c r="BO1718" s="6"/>
      <c r="BP1718" s="6"/>
      <c r="BQ1718" s="6"/>
      <c r="BR1718" s="12"/>
      <c r="BS1718" s="12"/>
      <c r="BT1718" s="12"/>
      <c r="BU1718" s="12"/>
    </row>
    <row r="1719" spans="66:73" x14ac:dyDescent="0.3">
      <c r="BN1719" s="6"/>
      <c r="BO1719" s="6"/>
      <c r="BP1719" s="6"/>
      <c r="BQ1719" s="6"/>
      <c r="BR1719" s="12"/>
      <c r="BS1719" s="12"/>
      <c r="BT1719" s="12"/>
      <c r="BU1719" s="12"/>
    </row>
    <row r="1720" spans="66:73" x14ac:dyDescent="0.3">
      <c r="BN1720" s="6"/>
      <c r="BO1720" s="6"/>
      <c r="BP1720" s="6"/>
      <c r="BQ1720" s="6"/>
      <c r="BR1720" s="12"/>
      <c r="BS1720" s="12"/>
      <c r="BT1720" s="12"/>
      <c r="BU1720" s="12"/>
    </row>
    <row r="1721" spans="66:73" x14ac:dyDescent="0.3">
      <c r="BN1721" s="6"/>
      <c r="BO1721" s="6"/>
      <c r="BP1721" s="6"/>
      <c r="BQ1721" s="6"/>
      <c r="BR1721" s="12"/>
      <c r="BS1721" s="12"/>
      <c r="BT1721" s="12"/>
      <c r="BU1721" s="12"/>
    </row>
    <row r="1722" spans="66:73" x14ac:dyDescent="0.3">
      <c r="BN1722" s="6"/>
      <c r="BO1722" s="6"/>
      <c r="BP1722" s="6"/>
      <c r="BQ1722" s="6"/>
      <c r="BR1722" s="12"/>
      <c r="BS1722" s="12"/>
      <c r="BT1722" s="12"/>
      <c r="BU1722" s="12"/>
    </row>
    <row r="1723" spans="66:73" x14ac:dyDescent="0.3">
      <c r="BN1723" s="6"/>
      <c r="BO1723" s="6"/>
      <c r="BP1723" s="6"/>
      <c r="BQ1723" s="6"/>
      <c r="BR1723" s="12"/>
      <c r="BS1723" s="12"/>
      <c r="BT1723" s="12"/>
      <c r="BU1723" s="12"/>
    </row>
    <row r="1724" spans="66:73" x14ac:dyDescent="0.3">
      <c r="BN1724" s="6"/>
      <c r="BO1724" s="6"/>
      <c r="BP1724" s="6"/>
      <c r="BQ1724" s="6"/>
      <c r="BR1724" s="12"/>
      <c r="BS1724" s="12"/>
      <c r="BT1724" s="12"/>
      <c r="BU1724" s="12"/>
    </row>
    <row r="1725" spans="66:73" x14ac:dyDescent="0.3">
      <c r="BN1725" s="6"/>
      <c r="BO1725" s="6"/>
      <c r="BP1725" s="6"/>
      <c r="BQ1725" s="6"/>
      <c r="BR1725" s="12"/>
      <c r="BS1725" s="12"/>
      <c r="BT1725" s="12"/>
      <c r="BU1725" s="12"/>
    </row>
    <row r="1726" spans="66:73" x14ac:dyDescent="0.3">
      <c r="BN1726" s="6"/>
      <c r="BO1726" s="6"/>
      <c r="BP1726" s="6"/>
      <c r="BQ1726" s="6"/>
      <c r="BR1726" s="12"/>
      <c r="BS1726" s="12"/>
      <c r="BT1726" s="12"/>
      <c r="BU1726" s="12"/>
    </row>
    <row r="1727" spans="66:73" x14ac:dyDescent="0.3">
      <c r="BN1727" s="6"/>
      <c r="BO1727" s="6"/>
      <c r="BP1727" s="6"/>
      <c r="BQ1727" s="6"/>
      <c r="BR1727" s="12"/>
      <c r="BS1727" s="12"/>
      <c r="BT1727" s="12"/>
      <c r="BU1727" s="12"/>
    </row>
    <row r="1728" spans="66:73" x14ac:dyDescent="0.3">
      <c r="BN1728" s="6"/>
      <c r="BO1728" s="6"/>
      <c r="BP1728" s="6"/>
      <c r="BQ1728" s="6"/>
      <c r="BR1728" s="12"/>
      <c r="BS1728" s="12"/>
      <c r="BT1728" s="12"/>
      <c r="BU1728" s="12"/>
    </row>
    <row r="1729" spans="66:73" x14ac:dyDescent="0.3">
      <c r="BN1729" s="6"/>
      <c r="BO1729" s="6"/>
      <c r="BP1729" s="6"/>
      <c r="BQ1729" s="6"/>
      <c r="BR1729" s="12"/>
      <c r="BS1729" s="12"/>
      <c r="BT1729" s="12"/>
      <c r="BU1729" s="12"/>
    </row>
    <row r="1730" spans="66:73" x14ac:dyDescent="0.3">
      <c r="BN1730" s="6"/>
      <c r="BO1730" s="6"/>
      <c r="BP1730" s="6"/>
      <c r="BQ1730" s="6"/>
      <c r="BR1730" s="12"/>
      <c r="BS1730" s="12"/>
      <c r="BT1730" s="12"/>
      <c r="BU1730" s="12"/>
    </row>
    <row r="1731" spans="66:73" x14ac:dyDescent="0.3">
      <c r="BN1731" s="6"/>
      <c r="BO1731" s="6"/>
      <c r="BP1731" s="6"/>
      <c r="BQ1731" s="6"/>
      <c r="BR1731" s="12"/>
      <c r="BS1731" s="12"/>
      <c r="BT1731" s="12"/>
      <c r="BU1731" s="12"/>
    </row>
    <row r="1732" spans="66:73" x14ac:dyDescent="0.3">
      <c r="BN1732" s="6"/>
      <c r="BO1732" s="6"/>
      <c r="BP1732" s="6"/>
      <c r="BQ1732" s="6"/>
      <c r="BR1732" s="12"/>
      <c r="BS1732" s="12"/>
      <c r="BT1732" s="12"/>
      <c r="BU1732" s="12"/>
    </row>
    <row r="1733" spans="66:73" x14ac:dyDescent="0.3">
      <c r="BN1733" s="6"/>
      <c r="BO1733" s="6"/>
      <c r="BP1733" s="6"/>
      <c r="BQ1733" s="6"/>
      <c r="BR1733" s="12"/>
      <c r="BS1733" s="12"/>
      <c r="BT1733" s="12"/>
      <c r="BU1733" s="12"/>
    </row>
    <row r="1734" spans="66:73" x14ac:dyDescent="0.3">
      <c r="BN1734" s="6"/>
      <c r="BO1734" s="6"/>
      <c r="BP1734" s="6"/>
      <c r="BQ1734" s="6"/>
      <c r="BR1734" s="12"/>
      <c r="BS1734" s="12"/>
      <c r="BT1734" s="12"/>
      <c r="BU1734" s="12"/>
    </row>
    <row r="1735" spans="66:73" x14ac:dyDescent="0.3">
      <c r="BN1735" s="6"/>
      <c r="BO1735" s="6"/>
      <c r="BP1735" s="6"/>
      <c r="BQ1735" s="6"/>
      <c r="BR1735" s="12"/>
      <c r="BS1735" s="12"/>
      <c r="BT1735" s="12"/>
      <c r="BU1735" s="12"/>
    </row>
    <row r="1736" spans="66:73" x14ac:dyDescent="0.3">
      <c r="BN1736" s="6"/>
      <c r="BO1736" s="6"/>
      <c r="BP1736" s="6"/>
      <c r="BQ1736" s="6"/>
      <c r="BR1736" s="12"/>
      <c r="BS1736" s="12"/>
      <c r="BT1736" s="12"/>
      <c r="BU1736" s="12"/>
    </row>
    <row r="1737" spans="66:73" x14ac:dyDescent="0.3">
      <c r="BN1737" s="6"/>
      <c r="BO1737" s="6"/>
      <c r="BP1737" s="6"/>
      <c r="BQ1737" s="6"/>
      <c r="BR1737" s="12"/>
      <c r="BS1737" s="12"/>
      <c r="BT1737" s="12"/>
      <c r="BU1737" s="12"/>
    </row>
    <row r="1738" spans="66:73" x14ac:dyDescent="0.3">
      <c r="BN1738" s="6"/>
      <c r="BO1738" s="6"/>
      <c r="BP1738" s="6"/>
      <c r="BQ1738" s="6"/>
      <c r="BR1738" s="12"/>
      <c r="BS1738" s="12"/>
      <c r="BT1738" s="12"/>
      <c r="BU1738" s="12"/>
    </row>
    <row r="1739" spans="66:73" x14ac:dyDescent="0.3">
      <c r="BN1739" s="6"/>
      <c r="BO1739" s="6"/>
      <c r="BP1739" s="6"/>
      <c r="BQ1739" s="6"/>
      <c r="BR1739" s="12"/>
      <c r="BS1739" s="12"/>
      <c r="BT1739" s="12"/>
      <c r="BU1739" s="12"/>
    </row>
    <row r="1740" spans="66:73" x14ac:dyDescent="0.3">
      <c r="BN1740" s="6"/>
      <c r="BO1740" s="6"/>
      <c r="BP1740" s="6"/>
      <c r="BQ1740" s="6"/>
      <c r="BR1740" s="12"/>
      <c r="BS1740" s="12"/>
      <c r="BT1740" s="12"/>
      <c r="BU1740" s="12"/>
    </row>
    <row r="1741" spans="66:73" x14ac:dyDescent="0.3">
      <c r="BN1741" s="6"/>
      <c r="BO1741" s="6"/>
      <c r="BP1741" s="6"/>
      <c r="BQ1741" s="6"/>
      <c r="BR1741" s="12"/>
      <c r="BS1741" s="12"/>
      <c r="BT1741" s="12"/>
      <c r="BU1741" s="12"/>
    </row>
    <row r="1742" spans="66:73" x14ac:dyDescent="0.3">
      <c r="BN1742" s="6"/>
      <c r="BO1742" s="6"/>
      <c r="BP1742" s="6"/>
      <c r="BQ1742" s="6"/>
      <c r="BR1742" s="12"/>
      <c r="BS1742" s="12"/>
      <c r="BT1742" s="12"/>
      <c r="BU1742" s="12"/>
    </row>
    <row r="1743" spans="66:73" x14ac:dyDescent="0.3">
      <c r="BN1743" s="6"/>
      <c r="BO1743" s="6"/>
      <c r="BP1743" s="6"/>
      <c r="BQ1743" s="6"/>
      <c r="BR1743" s="12"/>
      <c r="BS1743" s="12"/>
      <c r="BT1743" s="12"/>
      <c r="BU1743" s="12"/>
    </row>
    <row r="1744" spans="66:73" x14ac:dyDescent="0.3">
      <c r="BN1744" s="6"/>
      <c r="BO1744" s="6"/>
      <c r="BP1744" s="6"/>
      <c r="BQ1744" s="6"/>
      <c r="BR1744" s="12"/>
      <c r="BS1744" s="12"/>
      <c r="BT1744" s="12"/>
      <c r="BU1744" s="12"/>
    </row>
    <row r="1745" spans="66:73" x14ac:dyDescent="0.3">
      <c r="BN1745" s="6"/>
      <c r="BO1745" s="6"/>
      <c r="BP1745" s="6"/>
      <c r="BQ1745" s="6"/>
      <c r="BR1745" s="12"/>
      <c r="BS1745" s="12"/>
      <c r="BT1745" s="12"/>
      <c r="BU1745" s="12"/>
    </row>
    <row r="1746" spans="66:73" x14ac:dyDescent="0.3">
      <c r="BN1746" s="6"/>
      <c r="BO1746" s="6"/>
      <c r="BP1746" s="6"/>
      <c r="BQ1746" s="6"/>
      <c r="BR1746" s="12"/>
      <c r="BS1746" s="12"/>
      <c r="BT1746" s="12"/>
      <c r="BU1746" s="12"/>
    </row>
    <row r="1747" spans="66:73" x14ac:dyDescent="0.3">
      <c r="BN1747" s="6"/>
      <c r="BO1747" s="6"/>
      <c r="BP1747" s="6"/>
      <c r="BQ1747" s="6"/>
      <c r="BR1747" s="12"/>
      <c r="BS1747" s="12"/>
      <c r="BT1747" s="12"/>
      <c r="BU1747" s="12"/>
    </row>
    <row r="1748" spans="66:73" x14ac:dyDescent="0.3">
      <c r="BN1748" s="6"/>
      <c r="BO1748" s="6"/>
      <c r="BP1748" s="6"/>
      <c r="BQ1748" s="6"/>
      <c r="BR1748" s="12"/>
      <c r="BS1748" s="12"/>
      <c r="BT1748" s="12"/>
      <c r="BU1748" s="12"/>
    </row>
    <row r="1749" spans="66:73" x14ac:dyDescent="0.3">
      <c r="BN1749" s="6"/>
      <c r="BO1749" s="6"/>
      <c r="BP1749" s="6"/>
      <c r="BQ1749" s="6"/>
      <c r="BR1749" s="12"/>
      <c r="BS1749" s="12"/>
      <c r="BT1749" s="12"/>
      <c r="BU1749" s="12"/>
    </row>
    <row r="1750" spans="66:73" x14ac:dyDescent="0.3">
      <c r="BN1750" s="6"/>
      <c r="BO1750" s="6"/>
      <c r="BP1750" s="6"/>
      <c r="BQ1750" s="6"/>
      <c r="BR1750" s="12"/>
      <c r="BS1750" s="12"/>
      <c r="BT1750" s="12"/>
      <c r="BU1750" s="12"/>
    </row>
    <row r="1751" spans="66:73" x14ac:dyDescent="0.3">
      <c r="BN1751" s="6"/>
      <c r="BO1751" s="6"/>
      <c r="BP1751" s="6"/>
      <c r="BQ1751" s="6"/>
      <c r="BR1751" s="12"/>
      <c r="BS1751" s="12"/>
      <c r="BT1751" s="12"/>
      <c r="BU1751" s="12"/>
    </row>
    <row r="1752" spans="66:73" x14ac:dyDescent="0.3">
      <c r="BN1752" s="6"/>
      <c r="BO1752" s="6"/>
      <c r="BP1752" s="6"/>
      <c r="BQ1752" s="6"/>
      <c r="BR1752" s="12"/>
      <c r="BS1752" s="12"/>
      <c r="BT1752" s="12"/>
      <c r="BU1752" s="12"/>
    </row>
    <row r="1753" spans="66:73" x14ac:dyDescent="0.3">
      <c r="BN1753" s="6"/>
      <c r="BO1753" s="6"/>
      <c r="BP1753" s="6"/>
      <c r="BQ1753" s="6"/>
      <c r="BR1753" s="12"/>
      <c r="BS1753" s="12"/>
      <c r="BT1753" s="12"/>
      <c r="BU1753" s="12"/>
    </row>
    <row r="1754" spans="66:73" x14ac:dyDescent="0.3">
      <c r="BN1754" s="6"/>
      <c r="BO1754" s="6"/>
      <c r="BP1754" s="6"/>
      <c r="BQ1754" s="6"/>
      <c r="BR1754" s="12"/>
      <c r="BS1754" s="12"/>
      <c r="BT1754" s="12"/>
      <c r="BU1754" s="12"/>
    </row>
    <row r="1755" spans="66:73" x14ac:dyDescent="0.3">
      <c r="BN1755" s="6"/>
      <c r="BO1755" s="6"/>
      <c r="BP1755" s="6"/>
      <c r="BQ1755" s="6"/>
      <c r="BR1755" s="12"/>
      <c r="BS1755" s="12"/>
      <c r="BT1755" s="12"/>
      <c r="BU1755" s="12"/>
    </row>
    <row r="1756" spans="66:73" x14ac:dyDescent="0.3">
      <c r="BN1756" s="6"/>
      <c r="BO1756" s="6"/>
      <c r="BP1756" s="6"/>
      <c r="BQ1756" s="6"/>
      <c r="BR1756" s="12"/>
      <c r="BS1756" s="12"/>
      <c r="BT1756" s="12"/>
      <c r="BU1756" s="12"/>
    </row>
    <row r="1757" spans="66:73" x14ac:dyDescent="0.3">
      <c r="BN1757" s="6"/>
      <c r="BO1757" s="6"/>
      <c r="BP1757" s="6"/>
      <c r="BQ1757" s="6"/>
      <c r="BR1757" s="12"/>
      <c r="BS1757" s="12"/>
      <c r="BT1757" s="12"/>
      <c r="BU1757" s="12"/>
    </row>
    <row r="1758" spans="66:73" x14ac:dyDescent="0.3">
      <c r="BN1758" s="6"/>
      <c r="BO1758" s="6"/>
      <c r="BP1758" s="6"/>
      <c r="BQ1758" s="6"/>
      <c r="BR1758" s="12"/>
      <c r="BS1758" s="12"/>
      <c r="BT1758" s="12"/>
      <c r="BU1758" s="12"/>
    </row>
    <row r="1759" spans="66:73" x14ac:dyDescent="0.3">
      <c r="BN1759" s="6"/>
      <c r="BO1759" s="6"/>
      <c r="BP1759" s="6"/>
      <c r="BQ1759" s="6"/>
      <c r="BR1759" s="12"/>
      <c r="BS1759" s="12"/>
      <c r="BT1759" s="12"/>
      <c r="BU1759" s="12"/>
    </row>
    <row r="1760" spans="66:73" x14ac:dyDescent="0.3">
      <c r="BN1760" s="6"/>
      <c r="BO1760" s="6"/>
      <c r="BP1760" s="6"/>
      <c r="BQ1760" s="6"/>
      <c r="BR1760" s="12"/>
      <c r="BS1760" s="12"/>
      <c r="BT1760" s="12"/>
      <c r="BU1760" s="12"/>
    </row>
    <row r="1761" spans="66:73" x14ac:dyDescent="0.3">
      <c r="BN1761" s="6"/>
      <c r="BO1761" s="6"/>
      <c r="BP1761" s="6"/>
      <c r="BQ1761" s="6"/>
      <c r="BR1761" s="12"/>
      <c r="BS1761" s="12"/>
      <c r="BT1761" s="12"/>
      <c r="BU1761" s="12"/>
    </row>
    <row r="1762" spans="66:73" x14ac:dyDescent="0.3">
      <c r="BN1762" s="6"/>
      <c r="BO1762" s="6"/>
      <c r="BP1762" s="6"/>
      <c r="BQ1762" s="6"/>
      <c r="BR1762" s="12"/>
      <c r="BS1762" s="12"/>
      <c r="BT1762" s="12"/>
      <c r="BU1762" s="12"/>
    </row>
    <row r="1763" spans="66:73" x14ac:dyDescent="0.3">
      <c r="BN1763" s="6"/>
      <c r="BO1763" s="6"/>
      <c r="BP1763" s="6"/>
      <c r="BQ1763" s="6"/>
      <c r="BR1763" s="12"/>
      <c r="BS1763" s="12"/>
      <c r="BT1763" s="12"/>
      <c r="BU1763" s="12"/>
    </row>
    <row r="1764" spans="66:73" x14ac:dyDescent="0.3">
      <c r="BN1764" s="6"/>
      <c r="BO1764" s="6"/>
      <c r="BP1764" s="6"/>
      <c r="BQ1764" s="6"/>
      <c r="BR1764" s="12"/>
      <c r="BS1764" s="12"/>
      <c r="BT1764" s="12"/>
      <c r="BU1764" s="12"/>
    </row>
    <row r="1765" spans="66:73" x14ac:dyDescent="0.3">
      <c r="BN1765" s="6"/>
      <c r="BO1765" s="6"/>
      <c r="BP1765" s="6"/>
      <c r="BQ1765" s="6"/>
      <c r="BR1765" s="12"/>
      <c r="BS1765" s="12"/>
      <c r="BT1765" s="12"/>
      <c r="BU1765" s="12"/>
    </row>
    <row r="1766" spans="66:73" x14ac:dyDescent="0.3">
      <c r="BN1766" s="6"/>
      <c r="BO1766" s="6"/>
      <c r="BP1766" s="6"/>
      <c r="BQ1766" s="6"/>
      <c r="BR1766" s="12"/>
      <c r="BS1766" s="12"/>
      <c r="BT1766" s="12"/>
      <c r="BU1766" s="12"/>
    </row>
    <row r="1767" spans="66:73" x14ac:dyDescent="0.3">
      <c r="BN1767" s="6"/>
      <c r="BO1767" s="6"/>
      <c r="BP1767" s="6"/>
      <c r="BQ1767" s="6"/>
      <c r="BR1767" s="12"/>
      <c r="BS1767" s="12"/>
      <c r="BT1767" s="12"/>
      <c r="BU1767" s="12"/>
    </row>
    <row r="1768" spans="66:73" x14ac:dyDescent="0.3">
      <c r="BN1768" s="6"/>
      <c r="BO1768" s="6"/>
      <c r="BP1768" s="6"/>
      <c r="BQ1768" s="6"/>
      <c r="BR1768" s="12"/>
      <c r="BS1768" s="12"/>
      <c r="BT1768" s="12"/>
      <c r="BU1768" s="12"/>
    </row>
    <row r="1769" spans="66:73" x14ac:dyDescent="0.3">
      <c r="BN1769" s="6"/>
      <c r="BO1769" s="6"/>
      <c r="BP1769" s="6"/>
      <c r="BQ1769" s="6"/>
      <c r="BR1769" s="12"/>
      <c r="BS1769" s="12"/>
      <c r="BT1769" s="12"/>
      <c r="BU1769" s="12"/>
    </row>
    <row r="1770" spans="66:73" x14ac:dyDescent="0.3">
      <c r="BN1770" s="6"/>
      <c r="BO1770" s="6"/>
      <c r="BP1770" s="6"/>
      <c r="BQ1770" s="6"/>
      <c r="BR1770" s="12"/>
      <c r="BS1770" s="12"/>
      <c r="BT1770" s="12"/>
      <c r="BU1770" s="12"/>
    </row>
    <row r="1771" spans="66:73" x14ac:dyDescent="0.3">
      <c r="BN1771" s="6"/>
      <c r="BO1771" s="6"/>
      <c r="BP1771" s="6"/>
      <c r="BQ1771" s="6"/>
      <c r="BR1771" s="12"/>
      <c r="BS1771" s="12"/>
      <c r="BT1771" s="12"/>
      <c r="BU1771" s="12"/>
    </row>
    <row r="1772" spans="66:73" x14ac:dyDescent="0.3">
      <c r="BN1772" s="6"/>
      <c r="BO1772" s="6"/>
      <c r="BP1772" s="6"/>
      <c r="BQ1772" s="6"/>
      <c r="BR1772" s="12"/>
      <c r="BS1772" s="12"/>
      <c r="BT1772" s="12"/>
      <c r="BU1772" s="12"/>
    </row>
    <row r="1773" spans="66:73" x14ac:dyDescent="0.3">
      <c r="BN1773" s="6"/>
      <c r="BO1773" s="6"/>
      <c r="BP1773" s="6"/>
      <c r="BQ1773" s="6"/>
      <c r="BR1773" s="12"/>
      <c r="BS1773" s="12"/>
      <c r="BT1773" s="12"/>
      <c r="BU1773" s="12"/>
    </row>
    <row r="1774" spans="66:73" x14ac:dyDescent="0.3">
      <c r="BN1774" s="6"/>
      <c r="BO1774" s="6"/>
      <c r="BP1774" s="6"/>
      <c r="BQ1774" s="6"/>
      <c r="BR1774" s="12"/>
      <c r="BS1774" s="12"/>
      <c r="BT1774" s="12"/>
      <c r="BU1774" s="12"/>
    </row>
    <row r="1775" spans="66:73" x14ac:dyDescent="0.3">
      <c r="BN1775" s="6"/>
      <c r="BO1775" s="6"/>
      <c r="BP1775" s="6"/>
      <c r="BQ1775" s="6"/>
      <c r="BR1775" s="12"/>
      <c r="BS1775" s="12"/>
      <c r="BT1775" s="12"/>
      <c r="BU1775" s="12"/>
    </row>
    <row r="1776" spans="66:73" x14ac:dyDescent="0.3">
      <c r="BN1776" s="6"/>
      <c r="BO1776" s="6"/>
      <c r="BP1776" s="6"/>
      <c r="BQ1776" s="6"/>
      <c r="BR1776" s="12"/>
      <c r="BS1776" s="12"/>
      <c r="BT1776" s="12"/>
      <c r="BU1776" s="12"/>
    </row>
    <row r="1777" spans="66:73" x14ac:dyDescent="0.3">
      <c r="BN1777" s="6"/>
      <c r="BO1777" s="6"/>
      <c r="BP1777" s="6"/>
      <c r="BQ1777" s="6"/>
      <c r="BR1777" s="12"/>
      <c r="BS1777" s="12"/>
      <c r="BT1777" s="12"/>
      <c r="BU1777" s="12"/>
    </row>
    <row r="1778" spans="66:73" x14ac:dyDescent="0.3">
      <c r="BN1778" s="6"/>
      <c r="BO1778" s="6"/>
      <c r="BP1778" s="6"/>
      <c r="BQ1778" s="6"/>
      <c r="BR1778" s="12"/>
      <c r="BS1778" s="12"/>
      <c r="BT1778" s="12"/>
      <c r="BU1778" s="12"/>
    </row>
    <row r="1779" spans="66:73" x14ac:dyDescent="0.3">
      <c r="BN1779" s="6"/>
      <c r="BO1779" s="6"/>
      <c r="BP1779" s="6"/>
      <c r="BQ1779" s="6"/>
      <c r="BR1779" s="12"/>
      <c r="BS1779" s="12"/>
      <c r="BT1779" s="12"/>
      <c r="BU1779" s="12"/>
    </row>
    <row r="1780" spans="66:73" x14ac:dyDescent="0.3">
      <c r="BN1780" s="6"/>
      <c r="BO1780" s="6"/>
      <c r="BP1780" s="6"/>
      <c r="BQ1780" s="6"/>
      <c r="BR1780" s="12"/>
      <c r="BS1780" s="12"/>
      <c r="BT1780" s="12"/>
      <c r="BU1780" s="12"/>
    </row>
    <row r="1781" spans="66:73" x14ac:dyDescent="0.3">
      <c r="BN1781" s="6"/>
      <c r="BO1781" s="6"/>
      <c r="BP1781" s="6"/>
      <c r="BQ1781" s="6"/>
      <c r="BR1781" s="12"/>
      <c r="BS1781" s="12"/>
      <c r="BT1781" s="12"/>
      <c r="BU1781" s="12"/>
    </row>
    <row r="1782" spans="66:73" x14ac:dyDescent="0.3">
      <c r="BN1782" s="6"/>
      <c r="BO1782" s="6"/>
      <c r="BP1782" s="6"/>
      <c r="BQ1782" s="6"/>
      <c r="BR1782" s="12"/>
      <c r="BS1782" s="12"/>
      <c r="BT1782" s="12"/>
      <c r="BU1782" s="12"/>
    </row>
    <row r="1783" spans="66:73" x14ac:dyDescent="0.3">
      <c r="BN1783" s="6"/>
      <c r="BO1783" s="6"/>
      <c r="BP1783" s="6"/>
      <c r="BQ1783" s="6"/>
      <c r="BR1783" s="12"/>
      <c r="BS1783" s="12"/>
      <c r="BT1783" s="12"/>
      <c r="BU1783" s="12"/>
    </row>
    <row r="1784" spans="66:73" x14ac:dyDescent="0.3">
      <c r="BN1784" s="6"/>
      <c r="BO1784" s="6"/>
      <c r="BP1784" s="6"/>
      <c r="BQ1784" s="6"/>
      <c r="BR1784" s="12"/>
      <c r="BS1784" s="12"/>
      <c r="BT1784" s="12"/>
      <c r="BU1784" s="12"/>
    </row>
    <row r="1785" spans="66:73" x14ac:dyDescent="0.3">
      <c r="BN1785" s="6"/>
      <c r="BO1785" s="6"/>
      <c r="BP1785" s="6"/>
      <c r="BQ1785" s="6"/>
      <c r="BR1785" s="12"/>
      <c r="BS1785" s="12"/>
      <c r="BT1785" s="12"/>
      <c r="BU1785" s="12"/>
    </row>
    <row r="1786" spans="66:73" x14ac:dyDescent="0.3">
      <c r="BN1786" s="6"/>
      <c r="BO1786" s="6"/>
      <c r="BP1786" s="6"/>
      <c r="BQ1786" s="6"/>
      <c r="BR1786" s="12"/>
      <c r="BS1786" s="12"/>
      <c r="BT1786" s="12"/>
      <c r="BU1786" s="12"/>
    </row>
    <row r="1787" spans="66:73" x14ac:dyDescent="0.3">
      <c r="BN1787" s="6"/>
      <c r="BO1787" s="6"/>
      <c r="BP1787" s="6"/>
      <c r="BQ1787" s="6"/>
      <c r="BR1787" s="12"/>
      <c r="BS1787" s="12"/>
      <c r="BT1787" s="12"/>
      <c r="BU1787" s="12"/>
    </row>
    <row r="1788" spans="66:73" x14ac:dyDescent="0.3">
      <c r="BN1788" s="6"/>
      <c r="BO1788" s="6"/>
      <c r="BP1788" s="6"/>
      <c r="BQ1788" s="6"/>
      <c r="BR1788" s="12"/>
      <c r="BS1788" s="12"/>
      <c r="BT1788" s="12"/>
      <c r="BU1788" s="12"/>
    </row>
    <row r="1789" spans="66:73" x14ac:dyDescent="0.3">
      <c r="BN1789" s="6"/>
      <c r="BO1789" s="6"/>
      <c r="BP1789" s="6"/>
      <c r="BQ1789" s="6"/>
      <c r="BR1789" s="12"/>
      <c r="BS1789" s="12"/>
      <c r="BT1789" s="12"/>
      <c r="BU1789" s="12"/>
    </row>
    <row r="1790" spans="66:73" x14ac:dyDescent="0.3">
      <c r="BN1790" s="6"/>
      <c r="BO1790" s="6"/>
      <c r="BP1790" s="6"/>
      <c r="BQ1790" s="6"/>
      <c r="BR1790" s="12"/>
      <c r="BS1790" s="12"/>
      <c r="BT1790" s="12"/>
      <c r="BU1790" s="12"/>
    </row>
    <row r="1791" spans="66:73" x14ac:dyDescent="0.3">
      <c r="BN1791" s="6"/>
      <c r="BO1791" s="6"/>
      <c r="BP1791" s="6"/>
      <c r="BQ1791" s="6"/>
      <c r="BR1791" s="12"/>
      <c r="BS1791" s="12"/>
      <c r="BT1791" s="12"/>
      <c r="BU1791" s="12"/>
    </row>
    <row r="1792" spans="66:73" x14ac:dyDescent="0.3">
      <c r="BN1792" s="6"/>
      <c r="BO1792" s="6"/>
      <c r="BP1792" s="6"/>
      <c r="BQ1792" s="6"/>
      <c r="BR1792" s="12"/>
      <c r="BS1792" s="12"/>
      <c r="BT1792" s="12"/>
      <c r="BU1792" s="12"/>
    </row>
    <row r="1793" spans="66:73" x14ac:dyDescent="0.3">
      <c r="BN1793" s="6"/>
      <c r="BO1793" s="6"/>
      <c r="BP1793" s="6"/>
      <c r="BQ1793" s="6"/>
      <c r="BR1793" s="12"/>
      <c r="BS1793" s="12"/>
      <c r="BT1793" s="12"/>
      <c r="BU1793" s="12"/>
    </row>
    <row r="1794" spans="66:73" x14ac:dyDescent="0.3">
      <c r="BN1794" s="6"/>
      <c r="BO1794" s="6"/>
      <c r="BP1794" s="6"/>
      <c r="BQ1794" s="6"/>
      <c r="BR1794" s="12"/>
      <c r="BS1794" s="12"/>
      <c r="BT1794" s="12"/>
      <c r="BU1794" s="12"/>
    </row>
    <row r="1795" spans="66:73" x14ac:dyDescent="0.3">
      <c r="BN1795" s="6"/>
      <c r="BO1795" s="6"/>
      <c r="BP1795" s="6"/>
      <c r="BQ1795" s="6"/>
      <c r="BR1795" s="12"/>
      <c r="BS1795" s="12"/>
      <c r="BT1795" s="12"/>
      <c r="BU1795" s="12"/>
    </row>
    <row r="1796" spans="66:73" x14ac:dyDescent="0.3">
      <c r="BN1796" s="6"/>
      <c r="BO1796" s="6"/>
      <c r="BP1796" s="6"/>
      <c r="BQ1796" s="6"/>
      <c r="BR1796" s="12"/>
      <c r="BS1796" s="12"/>
      <c r="BT1796" s="12"/>
      <c r="BU1796" s="12"/>
    </row>
    <row r="1797" spans="66:73" x14ac:dyDescent="0.3">
      <c r="BN1797" s="6"/>
      <c r="BO1797" s="6"/>
      <c r="BP1797" s="6"/>
      <c r="BQ1797" s="6"/>
      <c r="BR1797" s="12"/>
      <c r="BS1797" s="12"/>
      <c r="BT1797" s="12"/>
      <c r="BU1797" s="12"/>
    </row>
    <row r="1798" spans="66:73" x14ac:dyDescent="0.3">
      <c r="BN1798" s="6"/>
      <c r="BO1798" s="6"/>
      <c r="BP1798" s="6"/>
      <c r="BQ1798" s="6"/>
      <c r="BR1798" s="12"/>
      <c r="BS1798" s="12"/>
      <c r="BT1798" s="12"/>
      <c r="BU1798" s="12"/>
    </row>
    <row r="1799" spans="66:73" x14ac:dyDescent="0.3">
      <c r="BN1799" s="6"/>
      <c r="BO1799" s="6"/>
      <c r="BP1799" s="6"/>
      <c r="BQ1799" s="6"/>
      <c r="BR1799" s="12"/>
      <c r="BS1799" s="12"/>
      <c r="BT1799" s="12"/>
      <c r="BU1799" s="12"/>
    </row>
    <row r="1800" spans="66:73" x14ac:dyDescent="0.3">
      <c r="BN1800" s="6"/>
      <c r="BO1800" s="6"/>
      <c r="BP1800" s="6"/>
      <c r="BQ1800" s="6"/>
      <c r="BR1800" s="12"/>
      <c r="BS1800" s="12"/>
      <c r="BT1800" s="12"/>
      <c r="BU1800" s="12"/>
    </row>
    <row r="1801" spans="66:73" x14ac:dyDescent="0.3">
      <c r="BN1801" s="6"/>
      <c r="BO1801" s="6"/>
      <c r="BP1801" s="6"/>
      <c r="BQ1801" s="6"/>
      <c r="BR1801" s="12"/>
      <c r="BS1801" s="12"/>
      <c r="BT1801" s="12"/>
      <c r="BU1801" s="12"/>
    </row>
    <row r="1802" spans="66:73" x14ac:dyDescent="0.3">
      <c r="BN1802" s="6"/>
      <c r="BO1802" s="6"/>
      <c r="BP1802" s="6"/>
      <c r="BQ1802" s="6"/>
      <c r="BR1802" s="12"/>
      <c r="BS1802" s="12"/>
      <c r="BT1802" s="12"/>
      <c r="BU1802" s="12"/>
    </row>
    <row r="1803" spans="66:73" x14ac:dyDescent="0.3">
      <c r="BN1803" s="6"/>
      <c r="BO1803" s="6"/>
      <c r="BP1803" s="6"/>
      <c r="BQ1803" s="6"/>
      <c r="BR1803" s="12"/>
      <c r="BS1803" s="12"/>
      <c r="BT1803" s="12"/>
      <c r="BU1803" s="12"/>
    </row>
    <row r="1804" spans="66:73" x14ac:dyDescent="0.3">
      <c r="BN1804" s="6"/>
      <c r="BO1804" s="6"/>
      <c r="BP1804" s="6"/>
      <c r="BQ1804" s="6"/>
      <c r="BR1804" s="12"/>
      <c r="BS1804" s="12"/>
      <c r="BT1804" s="12"/>
      <c r="BU1804" s="12"/>
    </row>
    <row r="1805" spans="66:73" x14ac:dyDescent="0.3">
      <c r="BN1805" s="6"/>
      <c r="BO1805" s="6"/>
      <c r="BP1805" s="6"/>
      <c r="BQ1805" s="6"/>
      <c r="BR1805" s="12"/>
      <c r="BS1805" s="12"/>
      <c r="BT1805" s="12"/>
      <c r="BU1805" s="12"/>
    </row>
    <row r="1806" spans="66:73" x14ac:dyDescent="0.3">
      <c r="BN1806" s="6"/>
      <c r="BO1806" s="6"/>
      <c r="BP1806" s="6"/>
      <c r="BQ1806" s="6"/>
      <c r="BR1806" s="12"/>
      <c r="BS1806" s="12"/>
      <c r="BT1806" s="12"/>
      <c r="BU1806" s="12"/>
    </row>
    <row r="1807" spans="66:73" x14ac:dyDescent="0.3">
      <c r="BN1807" s="6"/>
      <c r="BO1807" s="6"/>
      <c r="BP1807" s="6"/>
      <c r="BQ1807" s="6"/>
      <c r="BR1807" s="12"/>
      <c r="BS1807" s="12"/>
      <c r="BT1807" s="12"/>
      <c r="BU1807" s="12"/>
    </row>
    <row r="1808" spans="66:73" x14ac:dyDescent="0.3">
      <c r="BN1808" s="6"/>
      <c r="BO1808" s="6"/>
      <c r="BP1808" s="6"/>
      <c r="BQ1808" s="6"/>
      <c r="BR1808" s="12"/>
      <c r="BS1808" s="12"/>
      <c r="BT1808" s="12"/>
      <c r="BU1808" s="12"/>
    </row>
    <row r="1809" spans="66:73" x14ac:dyDescent="0.3">
      <c r="BN1809" s="6"/>
      <c r="BO1809" s="6"/>
      <c r="BP1809" s="6"/>
      <c r="BQ1809" s="6"/>
      <c r="BR1809" s="12"/>
      <c r="BS1809" s="12"/>
      <c r="BT1809" s="12"/>
      <c r="BU1809" s="12"/>
    </row>
    <row r="1810" spans="66:73" x14ac:dyDescent="0.3">
      <c r="BN1810" s="6"/>
      <c r="BO1810" s="6"/>
      <c r="BP1810" s="6"/>
      <c r="BQ1810" s="6"/>
      <c r="BR1810" s="12"/>
      <c r="BS1810" s="12"/>
      <c r="BT1810" s="12"/>
      <c r="BU1810" s="12"/>
    </row>
    <row r="1811" spans="66:73" x14ac:dyDescent="0.3">
      <c r="BN1811" s="6"/>
      <c r="BO1811" s="6"/>
      <c r="BP1811" s="6"/>
      <c r="BQ1811" s="6"/>
      <c r="BR1811" s="12"/>
      <c r="BS1811" s="12"/>
      <c r="BT1811" s="12"/>
      <c r="BU1811" s="12"/>
    </row>
    <row r="1812" spans="66:73" x14ac:dyDescent="0.3">
      <c r="BN1812" s="6"/>
      <c r="BO1812" s="6"/>
      <c r="BP1812" s="6"/>
      <c r="BQ1812" s="6"/>
      <c r="BR1812" s="12"/>
      <c r="BS1812" s="12"/>
      <c r="BT1812" s="12"/>
      <c r="BU1812" s="12"/>
    </row>
    <row r="1813" spans="66:73" x14ac:dyDescent="0.3">
      <c r="BN1813" s="6"/>
      <c r="BO1813" s="6"/>
      <c r="BP1813" s="6"/>
      <c r="BQ1813" s="6"/>
      <c r="BR1813" s="12"/>
      <c r="BS1813" s="12"/>
      <c r="BT1813" s="12"/>
      <c r="BU1813" s="12"/>
    </row>
    <row r="1814" spans="66:73" x14ac:dyDescent="0.3">
      <c r="BN1814" s="6"/>
      <c r="BO1814" s="6"/>
      <c r="BP1814" s="6"/>
      <c r="BQ1814" s="6"/>
      <c r="BR1814" s="12"/>
      <c r="BS1814" s="12"/>
      <c r="BT1814" s="12"/>
      <c r="BU1814" s="12"/>
    </row>
    <row r="1815" spans="66:73" x14ac:dyDescent="0.3">
      <c r="BN1815" s="6"/>
      <c r="BO1815" s="6"/>
      <c r="BP1815" s="6"/>
      <c r="BQ1815" s="6"/>
      <c r="BR1815" s="12"/>
      <c r="BS1815" s="12"/>
      <c r="BT1815" s="12"/>
      <c r="BU1815" s="12"/>
    </row>
    <row r="1816" spans="66:73" x14ac:dyDescent="0.3">
      <c r="BN1816" s="6"/>
      <c r="BO1816" s="6"/>
      <c r="BP1816" s="6"/>
      <c r="BQ1816" s="6"/>
      <c r="BR1816" s="12"/>
      <c r="BS1816" s="12"/>
      <c r="BT1816" s="12"/>
      <c r="BU1816" s="12"/>
    </row>
    <row r="1817" spans="66:73" x14ac:dyDescent="0.3">
      <c r="BN1817" s="6"/>
      <c r="BO1817" s="6"/>
      <c r="BP1817" s="6"/>
      <c r="BQ1817" s="6"/>
      <c r="BR1817" s="12"/>
      <c r="BS1817" s="12"/>
      <c r="BT1817" s="12"/>
      <c r="BU1817" s="12"/>
    </row>
    <row r="1818" spans="66:73" x14ac:dyDescent="0.3">
      <c r="BN1818" s="6"/>
      <c r="BO1818" s="6"/>
      <c r="BP1818" s="6"/>
      <c r="BQ1818" s="6"/>
      <c r="BR1818" s="12"/>
      <c r="BS1818" s="12"/>
      <c r="BT1818" s="12"/>
      <c r="BU1818" s="12"/>
    </row>
    <row r="1819" spans="66:73" x14ac:dyDescent="0.3">
      <c r="BN1819" s="6"/>
      <c r="BO1819" s="6"/>
      <c r="BP1819" s="6"/>
      <c r="BQ1819" s="6"/>
      <c r="BR1819" s="12"/>
      <c r="BS1819" s="12"/>
      <c r="BT1819" s="12"/>
      <c r="BU1819" s="12"/>
    </row>
    <row r="1820" spans="66:73" x14ac:dyDescent="0.3">
      <c r="BN1820" s="6"/>
      <c r="BO1820" s="6"/>
      <c r="BP1820" s="6"/>
      <c r="BQ1820" s="6"/>
      <c r="BR1820" s="12"/>
      <c r="BS1820" s="12"/>
      <c r="BT1820" s="12"/>
      <c r="BU1820" s="12"/>
    </row>
    <row r="1821" spans="66:73" x14ac:dyDescent="0.3">
      <c r="BN1821" s="6"/>
      <c r="BO1821" s="6"/>
      <c r="BP1821" s="6"/>
      <c r="BQ1821" s="6"/>
      <c r="BR1821" s="12"/>
      <c r="BS1821" s="12"/>
      <c r="BT1821" s="12"/>
      <c r="BU1821" s="12"/>
    </row>
    <row r="1822" spans="66:73" x14ac:dyDescent="0.3">
      <c r="BN1822" s="6"/>
      <c r="BO1822" s="6"/>
      <c r="BP1822" s="6"/>
      <c r="BQ1822" s="6"/>
      <c r="BR1822" s="12"/>
      <c r="BS1822" s="12"/>
      <c r="BT1822" s="12"/>
      <c r="BU1822" s="12"/>
    </row>
    <row r="1823" spans="66:73" x14ac:dyDescent="0.3">
      <c r="BN1823" s="6"/>
      <c r="BO1823" s="6"/>
      <c r="BP1823" s="6"/>
      <c r="BQ1823" s="6"/>
      <c r="BR1823" s="12"/>
      <c r="BS1823" s="12"/>
      <c r="BT1823" s="12"/>
      <c r="BU1823" s="12"/>
    </row>
    <row r="1824" spans="66:73" x14ac:dyDescent="0.3">
      <c r="BN1824" s="6"/>
      <c r="BO1824" s="6"/>
      <c r="BP1824" s="6"/>
      <c r="BQ1824" s="6"/>
      <c r="BR1824" s="12"/>
      <c r="BS1824" s="12"/>
      <c r="BT1824" s="12"/>
      <c r="BU1824" s="12"/>
    </row>
    <row r="1825" spans="66:73" x14ac:dyDescent="0.3">
      <c r="BN1825" s="6"/>
      <c r="BO1825" s="6"/>
      <c r="BP1825" s="6"/>
      <c r="BQ1825" s="6"/>
      <c r="BR1825" s="12"/>
      <c r="BS1825" s="12"/>
      <c r="BT1825" s="12"/>
      <c r="BU1825" s="12"/>
    </row>
    <row r="1826" spans="66:73" x14ac:dyDescent="0.3">
      <c r="BN1826" s="6"/>
      <c r="BO1826" s="6"/>
      <c r="BP1826" s="6"/>
      <c r="BQ1826" s="6"/>
      <c r="BR1826" s="12"/>
      <c r="BS1826" s="12"/>
      <c r="BT1826" s="12"/>
      <c r="BU1826" s="12"/>
    </row>
    <row r="1827" spans="66:73" x14ac:dyDescent="0.3">
      <c r="BN1827" s="6"/>
      <c r="BO1827" s="6"/>
      <c r="BP1827" s="6"/>
      <c r="BQ1827" s="6"/>
      <c r="BR1827" s="12"/>
      <c r="BS1827" s="12"/>
      <c r="BT1827" s="12"/>
      <c r="BU1827" s="12"/>
    </row>
    <row r="1828" spans="66:73" x14ac:dyDescent="0.3">
      <c r="BN1828" s="6"/>
      <c r="BO1828" s="6"/>
      <c r="BP1828" s="6"/>
      <c r="BQ1828" s="6"/>
      <c r="BR1828" s="12"/>
      <c r="BS1828" s="12"/>
      <c r="BT1828" s="12"/>
      <c r="BU1828" s="12"/>
    </row>
    <row r="1829" spans="66:73" x14ac:dyDescent="0.3">
      <c r="BN1829" s="6"/>
      <c r="BO1829" s="6"/>
      <c r="BP1829" s="6"/>
      <c r="BQ1829" s="6"/>
      <c r="BR1829" s="12"/>
      <c r="BS1829" s="12"/>
      <c r="BT1829" s="12"/>
      <c r="BU1829" s="12"/>
    </row>
    <row r="1830" spans="66:73" x14ac:dyDescent="0.3">
      <c r="BN1830" s="6"/>
      <c r="BO1830" s="6"/>
      <c r="BP1830" s="6"/>
      <c r="BQ1830" s="6"/>
      <c r="BR1830" s="12"/>
      <c r="BS1830" s="12"/>
      <c r="BT1830" s="12"/>
      <c r="BU1830" s="12"/>
    </row>
    <row r="1831" spans="66:73" x14ac:dyDescent="0.3">
      <c r="BN1831" s="6"/>
      <c r="BO1831" s="6"/>
      <c r="BP1831" s="6"/>
      <c r="BQ1831" s="6"/>
      <c r="BR1831" s="12"/>
      <c r="BS1831" s="12"/>
      <c r="BT1831" s="12"/>
      <c r="BU1831" s="12"/>
    </row>
    <row r="1832" spans="66:73" x14ac:dyDescent="0.3">
      <c r="BN1832" s="6"/>
      <c r="BO1832" s="6"/>
      <c r="BP1832" s="6"/>
      <c r="BQ1832" s="6"/>
      <c r="BR1832" s="12"/>
      <c r="BS1832" s="12"/>
      <c r="BT1832" s="12"/>
      <c r="BU1832" s="12"/>
    </row>
    <row r="1833" spans="66:73" x14ac:dyDescent="0.3">
      <c r="BN1833" s="6"/>
      <c r="BO1833" s="6"/>
      <c r="BP1833" s="6"/>
      <c r="BQ1833" s="6"/>
      <c r="BR1833" s="12"/>
      <c r="BS1833" s="12"/>
      <c r="BT1833" s="12"/>
      <c r="BU1833" s="12"/>
    </row>
    <row r="1834" spans="66:73" x14ac:dyDescent="0.3">
      <c r="BN1834" s="6"/>
      <c r="BO1834" s="6"/>
      <c r="BP1834" s="6"/>
      <c r="BQ1834" s="6"/>
      <c r="BR1834" s="12"/>
      <c r="BS1834" s="12"/>
      <c r="BT1834" s="12"/>
      <c r="BU1834" s="12"/>
    </row>
    <row r="1835" spans="66:73" x14ac:dyDescent="0.3">
      <c r="BN1835" s="6"/>
      <c r="BO1835" s="6"/>
      <c r="BP1835" s="6"/>
      <c r="BQ1835" s="6"/>
      <c r="BR1835" s="12"/>
      <c r="BS1835" s="12"/>
      <c r="BT1835" s="12"/>
      <c r="BU1835" s="12"/>
    </row>
    <row r="1836" spans="66:73" x14ac:dyDescent="0.3">
      <c r="BN1836" s="6"/>
      <c r="BO1836" s="6"/>
      <c r="BP1836" s="6"/>
      <c r="BQ1836" s="6"/>
      <c r="BR1836" s="12"/>
      <c r="BS1836" s="12"/>
      <c r="BT1836" s="12"/>
      <c r="BU1836" s="12"/>
    </row>
    <row r="1837" spans="66:73" x14ac:dyDescent="0.3">
      <c r="BN1837" s="6"/>
      <c r="BO1837" s="6"/>
      <c r="BP1837" s="6"/>
      <c r="BQ1837" s="6"/>
      <c r="BR1837" s="12"/>
      <c r="BS1837" s="12"/>
      <c r="BT1837" s="12"/>
      <c r="BU1837" s="12"/>
    </row>
    <row r="1838" spans="66:73" x14ac:dyDescent="0.3">
      <c r="BN1838" s="6"/>
      <c r="BO1838" s="6"/>
      <c r="BP1838" s="6"/>
      <c r="BQ1838" s="6"/>
      <c r="BR1838" s="12"/>
      <c r="BS1838" s="12"/>
      <c r="BT1838" s="12"/>
      <c r="BU1838" s="12"/>
    </row>
    <row r="1839" spans="66:73" x14ac:dyDescent="0.3">
      <c r="BN1839" s="6"/>
      <c r="BO1839" s="6"/>
      <c r="BP1839" s="6"/>
      <c r="BQ1839" s="6"/>
      <c r="BR1839" s="12"/>
      <c r="BS1839" s="12"/>
      <c r="BT1839" s="12"/>
      <c r="BU1839" s="12"/>
    </row>
    <row r="1840" spans="66:73" x14ac:dyDescent="0.3">
      <c r="BN1840" s="6"/>
      <c r="BO1840" s="6"/>
      <c r="BP1840" s="6"/>
      <c r="BQ1840" s="6"/>
      <c r="BR1840" s="12"/>
      <c r="BS1840" s="12"/>
      <c r="BT1840" s="12"/>
      <c r="BU1840" s="12"/>
    </row>
    <row r="1841" spans="66:73" x14ac:dyDescent="0.3">
      <c r="BN1841" s="6"/>
      <c r="BO1841" s="6"/>
      <c r="BP1841" s="6"/>
      <c r="BQ1841" s="6"/>
      <c r="BR1841" s="12"/>
      <c r="BS1841" s="12"/>
      <c r="BT1841" s="12"/>
      <c r="BU1841" s="12"/>
    </row>
    <row r="1842" spans="66:73" x14ac:dyDescent="0.3">
      <c r="BN1842" s="6"/>
      <c r="BO1842" s="6"/>
      <c r="BP1842" s="6"/>
      <c r="BQ1842" s="6"/>
      <c r="BR1842" s="12"/>
      <c r="BS1842" s="12"/>
      <c r="BT1842" s="12"/>
      <c r="BU1842" s="12"/>
    </row>
    <row r="1843" spans="66:73" x14ac:dyDescent="0.3">
      <c r="BN1843" s="6"/>
      <c r="BO1843" s="6"/>
      <c r="BP1843" s="6"/>
      <c r="BQ1843" s="6"/>
      <c r="BR1843" s="12"/>
      <c r="BS1843" s="12"/>
      <c r="BT1843" s="12"/>
      <c r="BU1843" s="12"/>
    </row>
    <row r="1844" spans="66:73" x14ac:dyDescent="0.3">
      <c r="BN1844" s="6"/>
      <c r="BO1844" s="6"/>
      <c r="BP1844" s="6"/>
      <c r="BQ1844" s="6"/>
      <c r="BR1844" s="12"/>
      <c r="BS1844" s="12"/>
      <c r="BT1844" s="12"/>
      <c r="BU1844" s="12"/>
    </row>
    <row r="1845" spans="66:73" x14ac:dyDescent="0.3">
      <c r="BN1845" s="6"/>
      <c r="BO1845" s="6"/>
      <c r="BP1845" s="6"/>
      <c r="BQ1845" s="6"/>
      <c r="BR1845" s="12"/>
      <c r="BS1845" s="12"/>
      <c r="BT1845" s="12"/>
      <c r="BU1845" s="12"/>
    </row>
    <row r="1846" spans="66:73" x14ac:dyDescent="0.3">
      <c r="BN1846" s="6"/>
      <c r="BO1846" s="6"/>
      <c r="BP1846" s="6"/>
      <c r="BQ1846" s="6"/>
      <c r="BR1846" s="12"/>
      <c r="BS1846" s="12"/>
      <c r="BT1846" s="12"/>
      <c r="BU1846" s="12"/>
    </row>
    <row r="1847" spans="66:73" x14ac:dyDescent="0.3">
      <c r="BN1847" s="6"/>
      <c r="BO1847" s="6"/>
      <c r="BP1847" s="6"/>
      <c r="BQ1847" s="6"/>
      <c r="BR1847" s="12"/>
      <c r="BS1847" s="12"/>
      <c r="BT1847" s="12"/>
      <c r="BU1847" s="12"/>
    </row>
    <row r="1848" spans="66:73" x14ac:dyDescent="0.3">
      <c r="BN1848" s="6"/>
      <c r="BO1848" s="6"/>
      <c r="BP1848" s="6"/>
      <c r="BQ1848" s="6"/>
      <c r="BR1848" s="12"/>
      <c r="BS1848" s="12"/>
      <c r="BT1848" s="12"/>
      <c r="BU1848" s="12"/>
    </row>
    <row r="1849" spans="66:73" x14ac:dyDescent="0.3">
      <c r="BN1849" s="6"/>
      <c r="BO1849" s="6"/>
      <c r="BP1849" s="6"/>
      <c r="BQ1849" s="6"/>
      <c r="BR1849" s="12"/>
      <c r="BS1849" s="12"/>
      <c r="BT1849" s="12"/>
      <c r="BU1849" s="12"/>
    </row>
    <row r="1850" spans="66:73" x14ac:dyDescent="0.3">
      <c r="BN1850" s="6"/>
      <c r="BO1850" s="6"/>
      <c r="BP1850" s="6"/>
      <c r="BQ1850" s="6"/>
      <c r="BR1850" s="12"/>
      <c r="BS1850" s="12"/>
      <c r="BT1850" s="12"/>
      <c r="BU1850" s="12"/>
    </row>
    <row r="1851" spans="66:73" x14ac:dyDescent="0.3">
      <c r="BN1851" s="6"/>
      <c r="BO1851" s="6"/>
      <c r="BP1851" s="6"/>
      <c r="BQ1851" s="6"/>
      <c r="BR1851" s="12"/>
      <c r="BS1851" s="12"/>
      <c r="BT1851" s="12"/>
      <c r="BU1851" s="12"/>
    </row>
    <row r="1852" spans="66:73" x14ac:dyDescent="0.3">
      <c r="BN1852" s="6"/>
      <c r="BO1852" s="6"/>
      <c r="BP1852" s="6"/>
      <c r="BQ1852" s="6"/>
      <c r="BR1852" s="12"/>
      <c r="BS1852" s="12"/>
      <c r="BT1852" s="12"/>
      <c r="BU1852" s="12"/>
    </row>
    <row r="1853" spans="66:73" x14ac:dyDescent="0.3">
      <c r="BN1853" s="6"/>
      <c r="BO1853" s="6"/>
      <c r="BP1853" s="6"/>
      <c r="BQ1853" s="6"/>
      <c r="BR1853" s="12"/>
      <c r="BS1853" s="12"/>
      <c r="BT1853" s="12"/>
      <c r="BU1853" s="12"/>
    </row>
    <row r="1854" spans="66:73" x14ac:dyDescent="0.3">
      <c r="BN1854" s="6"/>
      <c r="BO1854" s="6"/>
      <c r="BP1854" s="6"/>
      <c r="BQ1854" s="6"/>
      <c r="BR1854" s="12"/>
      <c r="BS1854" s="12"/>
      <c r="BT1854" s="12"/>
      <c r="BU1854" s="12"/>
    </row>
    <row r="1855" spans="66:73" x14ac:dyDescent="0.3">
      <c r="BN1855" s="6"/>
      <c r="BO1855" s="6"/>
      <c r="BP1855" s="6"/>
      <c r="BQ1855" s="6"/>
      <c r="BR1855" s="12"/>
      <c r="BS1855" s="12"/>
      <c r="BT1855" s="12"/>
      <c r="BU1855" s="12"/>
    </row>
    <row r="1856" spans="66:73" x14ac:dyDescent="0.3">
      <c r="BN1856" s="6"/>
      <c r="BO1856" s="6"/>
      <c r="BP1856" s="6"/>
      <c r="BQ1856" s="6"/>
      <c r="BR1856" s="12"/>
      <c r="BS1856" s="12"/>
      <c r="BT1856" s="12"/>
      <c r="BU1856" s="12"/>
    </row>
    <row r="1857" spans="66:73" x14ac:dyDescent="0.3">
      <c r="BN1857" s="6"/>
      <c r="BO1857" s="6"/>
      <c r="BP1857" s="6"/>
      <c r="BQ1857" s="6"/>
      <c r="BR1857" s="12"/>
      <c r="BS1857" s="12"/>
      <c r="BT1857" s="12"/>
      <c r="BU1857" s="12"/>
    </row>
    <row r="1858" spans="66:73" x14ac:dyDescent="0.3">
      <c r="BN1858" s="6"/>
      <c r="BO1858" s="6"/>
      <c r="BP1858" s="6"/>
      <c r="BQ1858" s="6"/>
      <c r="BR1858" s="12"/>
      <c r="BS1858" s="12"/>
      <c r="BT1858" s="12"/>
      <c r="BU1858" s="12"/>
    </row>
    <row r="1859" spans="66:73" x14ac:dyDescent="0.3">
      <c r="BN1859" s="6"/>
      <c r="BO1859" s="6"/>
      <c r="BP1859" s="6"/>
      <c r="BQ1859" s="6"/>
      <c r="BR1859" s="12"/>
      <c r="BS1859" s="12"/>
      <c r="BT1859" s="12"/>
      <c r="BU1859" s="12"/>
    </row>
    <row r="1860" spans="66:73" x14ac:dyDescent="0.3">
      <c r="BN1860" s="6"/>
      <c r="BO1860" s="6"/>
      <c r="BP1860" s="6"/>
      <c r="BQ1860" s="6"/>
      <c r="BR1860" s="12"/>
      <c r="BS1860" s="12"/>
      <c r="BT1860" s="12"/>
      <c r="BU1860" s="12"/>
    </row>
    <row r="1861" spans="66:73" x14ac:dyDescent="0.3">
      <c r="BN1861" s="6"/>
      <c r="BO1861" s="6"/>
      <c r="BP1861" s="6"/>
      <c r="BQ1861" s="6"/>
      <c r="BR1861" s="12"/>
      <c r="BS1861" s="12"/>
      <c r="BT1861" s="12"/>
      <c r="BU1861" s="12"/>
    </row>
    <row r="1862" spans="66:73" x14ac:dyDescent="0.3">
      <c r="BN1862" s="6"/>
      <c r="BO1862" s="6"/>
      <c r="BP1862" s="6"/>
      <c r="BQ1862" s="6"/>
      <c r="BR1862" s="12"/>
      <c r="BS1862" s="12"/>
      <c r="BT1862" s="12"/>
      <c r="BU1862" s="12"/>
    </row>
    <row r="1863" spans="66:73" x14ac:dyDescent="0.3">
      <c r="BN1863" s="6"/>
      <c r="BO1863" s="6"/>
      <c r="BP1863" s="6"/>
      <c r="BQ1863" s="6"/>
      <c r="BR1863" s="12"/>
      <c r="BS1863" s="12"/>
      <c r="BT1863" s="12"/>
      <c r="BU1863" s="12"/>
    </row>
    <row r="1864" spans="66:73" x14ac:dyDescent="0.3">
      <c r="BN1864" s="6"/>
      <c r="BO1864" s="6"/>
      <c r="BP1864" s="6"/>
      <c r="BQ1864" s="6"/>
      <c r="BR1864" s="12"/>
      <c r="BS1864" s="12"/>
      <c r="BT1864" s="12"/>
      <c r="BU1864" s="12"/>
    </row>
    <row r="1865" spans="66:73" x14ac:dyDescent="0.3">
      <c r="BN1865" s="6"/>
      <c r="BO1865" s="6"/>
      <c r="BP1865" s="6"/>
      <c r="BQ1865" s="6"/>
      <c r="BR1865" s="12"/>
      <c r="BS1865" s="12"/>
      <c r="BT1865" s="12"/>
      <c r="BU1865" s="12"/>
    </row>
    <row r="1866" spans="66:73" x14ac:dyDescent="0.3">
      <c r="BN1866" s="6"/>
      <c r="BO1866" s="6"/>
      <c r="BP1866" s="6"/>
      <c r="BQ1866" s="6"/>
      <c r="BR1866" s="12"/>
      <c r="BS1866" s="12"/>
      <c r="BT1866" s="12"/>
      <c r="BU1866" s="12"/>
    </row>
    <row r="1867" spans="66:73" x14ac:dyDescent="0.3">
      <c r="BN1867" s="6"/>
      <c r="BO1867" s="6"/>
      <c r="BP1867" s="6"/>
      <c r="BQ1867" s="6"/>
      <c r="BR1867" s="12"/>
      <c r="BS1867" s="12"/>
      <c r="BT1867" s="12"/>
      <c r="BU1867" s="12"/>
    </row>
    <row r="1868" spans="66:73" x14ac:dyDescent="0.3">
      <c r="BN1868" s="6"/>
      <c r="BO1868" s="6"/>
      <c r="BP1868" s="6"/>
      <c r="BQ1868" s="6"/>
      <c r="BR1868" s="12"/>
      <c r="BS1868" s="12"/>
      <c r="BT1868" s="12"/>
      <c r="BU1868" s="12"/>
    </row>
    <row r="1869" spans="66:73" x14ac:dyDescent="0.3">
      <c r="BN1869" s="6"/>
      <c r="BO1869" s="6"/>
      <c r="BP1869" s="6"/>
      <c r="BQ1869" s="6"/>
      <c r="BR1869" s="12"/>
      <c r="BS1869" s="12"/>
      <c r="BT1869" s="12"/>
      <c r="BU1869" s="12"/>
    </row>
    <row r="1870" spans="66:73" x14ac:dyDescent="0.3">
      <c r="BN1870" s="6"/>
      <c r="BO1870" s="6"/>
      <c r="BP1870" s="6"/>
      <c r="BQ1870" s="6"/>
      <c r="BR1870" s="12"/>
      <c r="BS1870" s="12"/>
      <c r="BT1870" s="12"/>
      <c r="BU1870" s="12"/>
    </row>
    <row r="1871" spans="66:73" x14ac:dyDescent="0.3">
      <c r="BN1871" s="6"/>
      <c r="BO1871" s="6"/>
      <c r="BP1871" s="6"/>
      <c r="BQ1871" s="6"/>
      <c r="BR1871" s="12"/>
      <c r="BS1871" s="12"/>
      <c r="BT1871" s="12"/>
      <c r="BU1871" s="12"/>
    </row>
    <row r="1872" spans="66:73" x14ac:dyDescent="0.3">
      <c r="BN1872" s="6"/>
      <c r="BO1872" s="6"/>
      <c r="BP1872" s="6"/>
      <c r="BQ1872" s="6"/>
      <c r="BR1872" s="12"/>
      <c r="BS1872" s="12"/>
      <c r="BT1872" s="12"/>
      <c r="BU1872" s="12"/>
    </row>
    <row r="1873" spans="66:73" x14ac:dyDescent="0.3">
      <c r="BN1873" s="6"/>
      <c r="BO1873" s="6"/>
      <c r="BP1873" s="6"/>
      <c r="BQ1873" s="6"/>
      <c r="BR1873" s="12"/>
      <c r="BS1873" s="12"/>
      <c r="BT1873" s="12"/>
      <c r="BU1873" s="12"/>
    </row>
    <row r="1874" spans="66:73" x14ac:dyDescent="0.3">
      <c r="BN1874" s="6"/>
      <c r="BO1874" s="6"/>
      <c r="BP1874" s="6"/>
      <c r="BQ1874" s="6"/>
      <c r="BR1874" s="12"/>
      <c r="BS1874" s="12"/>
      <c r="BT1874" s="12"/>
      <c r="BU1874" s="12"/>
    </row>
    <row r="1875" spans="66:73" x14ac:dyDescent="0.3">
      <c r="BN1875" s="6"/>
      <c r="BO1875" s="6"/>
      <c r="BP1875" s="6"/>
      <c r="BQ1875" s="6"/>
      <c r="BR1875" s="12"/>
      <c r="BS1875" s="12"/>
      <c r="BT1875" s="12"/>
      <c r="BU1875" s="12"/>
    </row>
    <row r="1876" spans="66:73" x14ac:dyDescent="0.3">
      <c r="BN1876" s="6"/>
      <c r="BO1876" s="6"/>
      <c r="BP1876" s="6"/>
      <c r="BQ1876" s="6"/>
      <c r="BR1876" s="12"/>
      <c r="BS1876" s="12"/>
      <c r="BT1876" s="12"/>
      <c r="BU1876" s="12"/>
    </row>
    <row r="1877" spans="66:73" x14ac:dyDescent="0.3">
      <c r="BN1877" s="6"/>
      <c r="BO1877" s="6"/>
      <c r="BP1877" s="6"/>
      <c r="BQ1877" s="6"/>
      <c r="BR1877" s="12"/>
      <c r="BS1877" s="12"/>
      <c r="BT1877" s="12"/>
      <c r="BU1877" s="12"/>
    </row>
    <row r="1878" spans="66:73" x14ac:dyDescent="0.3">
      <c r="BN1878" s="6"/>
      <c r="BO1878" s="6"/>
      <c r="BP1878" s="6"/>
      <c r="BQ1878" s="6"/>
      <c r="BR1878" s="12"/>
      <c r="BS1878" s="12"/>
      <c r="BT1878" s="12"/>
      <c r="BU1878" s="12"/>
    </row>
    <row r="1879" spans="66:73" x14ac:dyDescent="0.3">
      <c r="BN1879" s="6"/>
      <c r="BO1879" s="6"/>
      <c r="BP1879" s="6"/>
      <c r="BQ1879" s="6"/>
      <c r="BR1879" s="12"/>
      <c r="BS1879" s="12"/>
      <c r="BT1879" s="12"/>
      <c r="BU1879" s="12"/>
    </row>
    <row r="1880" spans="66:73" x14ac:dyDescent="0.3">
      <c r="BN1880" s="6"/>
      <c r="BO1880" s="6"/>
      <c r="BP1880" s="6"/>
      <c r="BQ1880" s="6"/>
      <c r="BR1880" s="12"/>
      <c r="BS1880" s="12"/>
      <c r="BT1880" s="12"/>
      <c r="BU1880" s="12"/>
    </row>
    <row r="1881" spans="66:73" x14ac:dyDescent="0.3">
      <c r="BN1881" s="6"/>
      <c r="BO1881" s="6"/>
      <c r="BP1881" s="6"/>
      <c r="BQ1881" s="6"/>
      <c r="BR1881" s="12"/>
      <c r="BS1881" s="12"/>
      <c r="BT1881" s="12"/>
      <c r="BU1881" s="12"/>
    </row>
    <row r="1882" spans="66:73" x14ac:dyDescent="0.3">
      <c r="BN1882" s="6"/>
      <c r="BO1882" s="6"/>
      <c r="BP1882" s="6"/>
      <c r="BQ1882" s="6"/>
      <c r="BR1882" s="12"/>
      <c r="BS1882" s="12"/>
      <c r="BT1882" s="12"/>
      <c r="BU1882" s="12"/>
    </row>
    <row r="1883" spans="66:73" x14ac:dyDescent="0.3">
      <c r="BN1883" s="6"/>
      <c r="BO1883" s="6"/>
      <c r="BP1883" s="6"/>
      <c r="BQ1883" s="6"/>
      <c r="BR1883" s="12"/>
      <c r="BS1883" s="12"/>
      <c r="BT1883" s="12"/>
      <c r="BU1883" s="12"/>
    </row>
    <row r="1884" spans="66:73" x14ac:dyDescent="0.3">
      <c r="BN1884" s="6"/>
      <c r="BO1884" s="6"/>
      <c r="BP1884" s="6"/>
      <c r="BQ1884" s="6"/>
      <c r="BR1884" s="12"/>
      <c r="BS1884" s="12"/>
      <c r="BT1884" s="12"/>
      <c r="BU1884" s="12"/>
    </row>
    <row r="1885" spans="66:73" x14ac:dyDescent="0.3">
      <c r="BN1885" s="6"/>
      <c r="BO1885" s="6"/>
      <c r="BP1885" s="6"/>
      <c r="BQ1885" s="6"/>
      <c r="BR1885" s="12"/>
      <c r="BS1885" s="12"/>
      <c r="BT1885" s="12"/>
      <c r="BU1885" s="12"/>
    </row>
    <row r="1886" spans="66:73" x14ac:dyDescent="0.3">
      <c r="BN1886" s="6"/>
      <c r="BO1886" s="6"/>
      <c r="BP1886" s="6"/>
      <c r="BQ1886" s="6"/>
      <c r="BR1886" s="12"/>
      <c r="BS1886" s="12"/>
      <c r="BT1886" s="12"/>
      <c r="BU1886" s="12"/>
    </row>
    <row r="1887" spans="66:73" x14ac:dyDescent="0.3">
      <c r="BN1887" s="6"/>
      <c r="BO1887" s="6"/>
      <c r="BP1887" s="6"/>
      <c r="BQ1887" s="6"/>
      <c r="BR1887" s="12"/>
      <c r="BS1887" s="12"/>
      <c r="BT1887" s="12"/>
      <c r="BU1887" s="12"/>
    </row>
    <row r="1888" spans="66:73" x14ac:dyDescent="0.3">
      <c r="BN1888" s="6"/>
      <c r="BO1888" s="6"/>
      <c r="BP1888" s="6"/>
      <c r="BQ1888" s="6"/>
      <c r="BR1888" s="12"/>
      <c r="BS1888" s="12"/>
      <c r="BT1888" s="12"/>
      <c r="BU1888" s="12"/>
    </row>
    <row r="1889" spans="66:73" x14ac:dyDescent="0.3">
      <c r="BN1889" s="6"/>
      <c r="BO1889" s="6"/>
      <c r="BP1889" s="6"/>
      <c r="BQ1889" s="6"/>
      <c r="BR1889" s="12"/>
      <c r="BS1889" s="12"/>
      <c r="BT1889" s="12"/>
      <c r="BU1889" s="12"/>
    </row>
    <row r="1890" spans="66:73" x14ac:dyDescent="0.3">
      <c r="BN1890" s="6"/>
      <c r="BO1890" s="6"/>
      <c r="BP1890" s="6"/>
      <c r="BQ1890" s="6"/>
      <c r="BR1890" s="12"/>
      <c r="BS1890" s="12"/>
      <c r="BT1890" s="12"/>
      <c r="BU1890" s="12"/>
    </row>
    <row r="1891" spans="66:73" x14ac:dyDescent="0.3">
      <c r="BN1891" s="6"/>
      <c r="BO1891" s="6"/>
      <c r="BP1891" s="6"/>
      <c r="BQ1891" s="6"/>
      <c r="BR1891" s="12"/>
      <c r="BS1891" s="12"/>
      <c r="BT1891" s="12"/>
      <c r="BU1891" s="12"/>
    </row>
    <row r="1892" spans="66:73" x14ac:dyDescent="0.3">
      <c r="BN1892" s="6"/>
      <c r="BO1892" s="6"/>
      <c r="BP1892" s="6"/>
      <c r="BQ1892" s="6"/>
      <c r="BR1892" s="12"/>
      <c r="BS1892" s="12"/>
      <c r="BT1892" s="12"/>
      <c r="BU1892" s="12"/>
    </row>
    <row r="1893" spans="66:73" x14ac:dyDescent="0.3">
      <c r="BN1893" s="6"/>
      <c r="BO1893" s="6"/>
      <c r="BP1893" s="6"/>
      <c r="BQ1893" s="6"/>
      <c r="BR1893" s="12"/>
      <c r="BS1893" s="12"/>
      <c r="BT1893" s="12"/>
      <c r="BU1893" s="12"/>
    </row>
    <row r="1894" spans="66:73" x14ac:dyDescent="0.3">
      <c r="BN1894" s="6"/>
      <c r="BO1894" s="6"/>
      <c r="BP1894" s="6"/>
      <c r="BQ1894" s="6"/>
      <c r="BR1894" s="12"/>
      <c r="BS1894" s="12"/>
      <c r="BT1894" s="12"/>
      <c r="BU1894" s="12"/>
    </row>
    <row r="1895" spans="66:73" x14ac:dyDescent="0.3">
      <c r="BN1895" s="6"/>
      <c r="BO1895" s="6"/>
      <c r="BP1895" s="6"/>
      <c r="BQ1895" s="6"/>
      <c r="BR1895" s="12"/>
      <c r="BS1895" s="12"/>
      <c r="BT1895" s="12"/>
      <c r="BU1895" s="12"/>
    </row>
    <row r="1896" spans="66:73" x14ac:dyDescent="0.3">
      <c r="BN1896" s="6"/>
      <c r="BO1896" s="6"/>
      <c r="BP1896" s="6"/>
      <c r="BQ1896" s="6"/>
      <c r="BR1896" s="12"/>
      <c r="BS1896" s="12"/>
      <c r="BT1896" s="12"/>
      <c r="BU1896" s="12"/>
    </row>
    <row r="1897" spans="66:73" x14ac:dyDescent="0.3">
      <c r="BN1897" s="6"/>
      <c r="BO1897" s="6"/>
      <c r="BP1897" s="6"/>
      <c r="BQ1897" s="6"/>
      <c r="BR1897" s="12"/>
      <c r="BS1897" s="12"/>
      <c r="BT1897" s="12"/>
      <c r="BU1897" s="12"/>
    </row>
    <row r="1898" spans="66:73" x14ac:dyDescent="0.3">
      <c r="BN1898" s="6"/>
      <c r="BO1898" s="6"/>
      <c r="BP1898" s="6"/>
      <c r="BQ1898" s="6"/>
      <c r="BR1898" s="12"/>
      <c r="BS1898" s="12"/>
      <c r="BT1898" s="12"/>
      <c r="BU1898" s="12"/>
    </row>
    <row r="1899" spans="66:73" x14ac:dyDescent="0.3">
      <c r="BN1899" s="6"/>
      <c r="BO1899" s="6"/>
      <c r="BP1899" s="6"/>
      <c r="BQ1899" s="6"/>
      <c r="BR1899" s="12"/>
      <c r="BS1899" s="12"/>
      <c r="BT1899" s="12"/>
      <c r="BU1899" s="12"/>
    </row>
    <row r="1900" spans="66:73" x14ac:dyDescent="0.3">
      <c r="BN1900" s="6"/>
      <c r="BO1900" s="6"/>
      <c r="BP1900" s="6"/>
      <c r="BQ1900" s="6"/>
      <c r="BR1900" s="12"/>
      <c r="BS1900" s="12"/>
      <c r="BT1900" s="12"/>
      <c r="BU1900" s="12"/>
    </row>
    <row r="1901" spans="66:73" x14ac:dyDescent="0.3">
      <c r="BN1901" s="6"/>
      <c r="BO1901" s="6"/>
      <c r="BP1901" s="6"/>
      <c r="BQ1901" s="6"/>
      <c r="BR1901" s="12"/>
      <c r="BS1901" s="12"/>
      <c r="BT1901" s="12"/>
      <c r="BU1901" s="12"/>
    </row>
    <row r="1902" spans="66:73" x14ac:dyDescent="0.3">
      <c r="BN1902" s="6"/>
      <c r="BO1902" s="6"/>
      <c r="BP1902" s="6"/>
      <c r="BQ1902" s="6"/>
      <c r="BR1902" s="12"/>
      <c r="BS1902" s="12"/>
      <c r="BT1902" s="12"/>
      <c r="BU1902" s="12"/>
    </row>
    <row r="1903" spans="66:73" x14ac:dyDescent="0.3">
      <c r="BN1903" s="6"/>
      <c r="BO1903" s="6"/>
      <c r="BP1903" s="6"/>
      <c r="BQ1903" s="6"/>
      <c r="BR1903" s="12"/>
      <c r="BS1903" s="12"/>
      <c r="BT1903" s="12"/>
      <c r="BU1903" s="12"/>
    </row>
    <row r="1904" spans="66:73" x14ac:dyDescent="0.3">
      <c r="BN1904" s="6"/>
      <c r="BO1904" s="6"/>
      <c r="BP1904" s="6"/>
      <c r="BQ1904" s="6"/>
      <c r="BR1904" s="12"/>
      <c r="BS1904" s="12"/>
      <c r="BT1904" s="12"/>
      <c r="BU1904" s="12"/>
    </row>
    <row r="1905" spans="66:73" x14ac:dyDescent="0.3">
      <c r="BN1905" s="6"/>
      <c r="BO1905" s="6"/>
      <c r="BP1905" s="6"/>
      <c r="BQ1905" s="6"/>
      <c r="BR1905" s="12"/>
      <c r="BS1905" s="12"/>
      <c r="BT1905" s="12"/>
      <c r="BU1905" s="12"/>
    </row>
    <row r="1906" spans="66:73" x14ac:dyDescent="0.3">
      <c r="BN1906" s="6"/>
      <c r="BO1906" s="6"/>
      <c r="BP1906" s="6"/>
      <c r="BQ1906" s="6"/>
      <c r="BR1906" s="12"/>
      <c r="BS1906" s="12"/>
      <c r="BT1906" s="12"/>
      <c r="BU1906" s="12"/>
    </row>
    <row r="1907" spans="66:73" x14ac:dyDescent="0.3">
      <c r="BN1907" s="6"/>
      <c r="BO1907" s="6"/>
      <c r="BP1907" s="6"/>
      <c r="BQ1907" s="6"/>
      <c r="BR1907" s="12"/>
      <c r="BS1907" s="12"/>
      <c r="BT1907" s="12"/>
      <c r="BU1907" s="12"/>
    </row>
    <row r="1908" spans="66:73" x14ac:dyDescent="0.3">
      <c r="BN1908" s="6"/>
      <c r="BO1908" s="6"/>
      <c r="BP1908" s="6"/>
      <c r="BQ1908" s="6"/>
      <c r="BR1908" s="12"/>
      <c r="BS1908" s="12"/>
      <c r="BT1908" s="12"/>
      <c r="BU1908" s="12"/>
    </row>
    <row r="1909" spans="66:73" x14ac:dyDescent="0.3">
      <c r="BN1909" s="6"/>
      <c r="BO1909" s="6"/>
      <c r="BP1909" s="6"/>
      <c r="BQ1909" s="6"/>
      <c r="BR1909" s="12"/>
      <c r="BS1909" s="12"/>
      <c r="BT1909" s="12"/>
      <c r="BU1909" s="12"/>
    </row>
    <row r="1910" spans="66:73" x14ac:dyDescent="0.3">
      <c r="BN1910" s="6"/>
      <c r="BO1910" s="6"/>
      <c r="BP1910" s="6"/>
      <c r="BQ1910" s="6"/>
      <c r="BR1910" s="12"/>
      <c r="BS1910" s="12"/>
      <c r="BT1910" s="12"/>
      <c r="BU1910" s="12"/>
    </row>
    <row r="1911" spans="66:73" x14ac:dyDescent="0.3">
      <c r="BN1911" s="6"/>
      <c r="BO1911" s="6"/>
      <c r="BP1911" s="6"/>
      <c r="BQ1911" s="6"/>
      <c r="BR1911" s="12"/>
      <c r="BS1911" s="12"/>
      <c r="BT1911" s="12"/>
      <c r="BU1911" s="12"/>
    </row>
    <row r="1912" spans="66:73" x14ac:dyDescent="0.3">
      <c r="BN1912" s="6"/>
      <c r="BO1912" s="6"/>
      <c r="BP1912" s="6"/>
      <c r="BQ1912" s="6"/>
      <c r="BR1912" s="12"/>
      <c r="BS1912" s="12"/>
      <c r="BT1912" s="12"/>
      <c r="BU1912" s="12"/>
    </row>
    <row r="1913" spans="66:73" x14ac:dyDescent="0.3">
      <c r="BN1913" s="6"/>
      <c r="BO1913" s="6"/>
      <c r="BP1913" s="6"/>
      <c r="BQ1913" s="6"/>
      <c r="BR1913" s="12"/>
      <c r="BS1913" s="12"/>
      <c r="BT1913" s="12"/>
      <c r="BU1913" s="12"/>
    </row>
    <row r="1914" spans="66:73" x14ac:dyDescent="0.3">
      <c r="BN1914" s="6"/>
      <c r="BO1914" s="6"/>
      <c r="BP1914" s="6"/>
      <c r="BQ1914" s="6"/>
      <c r="BR1914" s="12"/>
      <c r="BS1914" s="12"/>
      <c r="BT1914" s="12"/>
      <c r="BU1914" s="12"/>
    </row>
    <row r="1915" spans="66:73" x14ac:dyDescent="0.3">
      <c r="BN1915" s="6"/>
      <c r="BO1915" s="6"/>
      <c r="BP1915" s="6"/>
      <c r="BQ1915" s="6"/>
      <c r="BR1915" s="12"/>
      <c r="BS1915" s="12"/>
      <c r="BT1915" s="12"/>
      <c r="BU1915" s="12"/>
    </row>
    <row r="1916" spans="66:73" x14ac:dyDescent="0.3">
      <c r="BN1916" s="6"/>
      <c r="BO1916" s="6"/>
      <c r="BP1916" s="6"/>
      <c r="BQ1916" s="6"/>
      <c r="BR1916" s="12"/>
      <c r="BS1916" s="12"/>
      <c r="BT1916" s="12"/>
      <c r="BU1916" s="12"/>
    </row>
    <row r="1917" spans="66:73" x14ac:dyDescent="0.3">
      <c r="BN1917" s="6"/>
      <c r="BO1917" s="6"/>
      <c r="BP1917" s="6"/>
      <c r="BQ1917" s="6"/>
      <c r="BR1917" s="12"/>
      <c r="BS1917" s="12"/>
      <c r="BT1917" s="12"/>
      <c r="BU1917" s="12"/>
    </row>
    <row r="1918" spans="66:73" x14ac:dyDescent="0.3">
      <c r="BN1918" s="6"/>
      <c r="BO1918" s="6"/>
      <c r="BP1918" s="6"/>
      <c r="BQ1918" s="6"/>
      <c r="BR1918" s="12"/>
      <c r="BS1918" s="12"/>
      <c r="BT1918" s="12"/>
      <c r="BU1918" s="12"/>
    </row>
    <row r="1919" spans="66:73" x14ac:dyDescent="0.3">
      <c r="BN1919" s="6"/>
      <c r="BO1919" s="6"/>
      <c r="BP1919" s="6"/>
      <c r="BQ1919" s="6"/>
      <c r="BR1919" s="12"/>
      <c r="BS1919" s="12"/>
      <c r="BT1919" s="12"/>
      <c r="BU1919" s="12"/>
    </row>
    <row r="1920" spans="66:73" x14ac:dyDescent="0.3">
      <c r="BN1920" s="6"/>
      <c r="BO1920" s="6"/>
      <c r="BP1920" s="6"/>
      <c r="BQ1920" s="6"/>
      <c r="BR1920" s="12"/>
      <c r="BS1920" s="12"/>
      <c r="BT1920" s="12"/>
      <c r="BU1920" s="12"/>
    </row>
    <row r="1921" spans="66:73" x14ac:dyDescent="0.3">
      <c r="BN1921" s="6"/>
      <c r="BO1921" s="6"/>
      <c r="BP1921" s="6"/>
      <c r="BQ1921" s="6"/>
      <c r="BR1921" s="12"/>
      <c r="BS1921" s="12"/>
      <c r="BT1921" s="12"/>
      <c r="BU1921" s="12"/>
    </row>
    <row r="1922" spans="66:73" x14ac:dyDescent="0.3">
      <c r="BN1922" s="6"/>
      <c r="BO1922" s="6"/>
      <c r="BP1922" s="6"/>
      <c r="BQ1922" s="6"/>
      <c r="BR1922" s="12"/>
      <c r="BS1922" s="12"/>
      <c r="BT1922" s="12"/>
      <c r="BU1922" s="12"/>
    </row>
    <row r="1923" spans="66:73" x14ac:dyDescent="0.3">
      <c r="BN1923" s="6"/>
      <c r="BO1923" s="6"/>
      <c r="BP1923" s="6"/>
      <c r="BQ1923" s="6"/>
      <c r="BR1923" s="12"/>
      <c r="BS1923" s="12"/>
      <c r="BT1923" s="12"/>
      <c r="BU1923" s="12"/>
    </row>
    <row r="1924" spans="66:73" x14ac:dyDescent="0.3">
      <c r="BN1924" s="6"/>
      <c r="BO1924" s="6"/>
      <c r="BP1924" s="6"/>
      <c r="BQ1924" s="6"/>
      <c r="BR1924" s="12"/>
      <c r="BS1924" s="12"/>
      <c r="BT1924" s="12"/>
      <c r="BU1924" s="12"/>
    </row>
    <row r="1925" spans="66:73" x14ac:dyDescent="0.3">
      <c r="BN1925" s="6"/>
      <c r="BO1925" s="6"/>
      <c r="BP1925" s="6"/>
      <c r="BQ1925" s="6"/>
      <c r="BR1925" s="12"/>
      <c r="BS1925" s="12"/>
      <c r="BT1925" s="12"/>
      <c r="BU1925" s="12"/>
    </row>
    <row r="1926" spans="66:73" x14ac:dyDescent="0.3">
      <c r="BN1926" s="6"/>
      <c r="BO1926" s="6"/>
      <c r="BP1926" s="6"/>
      <c r="BQ1926" s="6"/>
      <c r="BR1926" s="12"/>
      <c r="BS1926" s="12"/>
      <c r="BT1926" s="12"/>
      <c r="BU1926" s="12"/>
    </row>
    <row r="1927" spans="66:73" x14ac:dyDescent="0.3">
      <c r="BN1927" s="6"/>
      <c r="BO1927" s="6"/>
      <c r="BP1927" s="6"/>
      <c r="BQ1927" s="6"/>
      <c r="BR1927" s="12"/>
      <c r="BS1927" s="12"/>
      <c r="BT1927" s="12"/>
      <c r="BU1927" s="12"/>
    </row>
    <row r="1928" spans="66:73" x14ac:dyDescent="0.3">
      <c r="BN1928" s="6"/>
      <c r="BO1928" s="6"/>
      <c r="BP1928" s="6"/>
      <c r="BQ1928" s="6"/>
      <c r="BR1928" s="12"/>
      <c r="BS1928" s="12"/>
      <c r="BT1928" s="12"/>
      <c r="BU1928" s="12"/>
    </row>
    <row r="1929" spans="66:73" x14ac:dyDescent="0.3">
      <c r="BN1929" s="6"/>
      <c r="BO1929" s="6"/>
      <c r="BP1929" s="6"/>
      <c r="BQ1929" s="6"/>
      <c r="BR1929" s="12"/>
      <c r="BS1929" s="12"/>
      <c r="BT1929" s="12"/>
      <c r="BU1929" s="12"/>
    </row>
    <row r="1930" spans="66:73" x14ac:dyDescent="0.3">
      <c r="BN1930" s="6"/>
      <c r="BO1930" s="6"/>
      <c r="BP1930" s="6"/>
      <c r="BQ1930" s="6"/>
      <c r="BR1930" s="12"/>
      <c r="BS1930" s="12"/>
      <c r="BT1930" s="12"/>
      <c r="BU1930" s="12"/>
    </row>
    <row r="1931" spans="66:73" x14ac:dyDescent="0.3">
      <c r="BN1931" s="6"/>
      <c r="BO1931" s="6"/>
      <c r="BP1931" s="6"/>
      <c r="BQ1931" s="6"/>
      <c r="BR1931" s="12"/>
      <c r="BS1931" s="12"/>
      <c r="BT1931" s="12"/>
      <c r="BU1931" s="12"/>
    </row>
    <row r="1932" spans="66:73" x14ac:dyDescent="0.3">
      <c r="BN1932" s="6"/>
      <c r="BO1932" s="6"/>
      <c r="BP1932" s="6"/>
      <c r="BQ1932" s="6"/>
      <c r="BR1932" s="12"/>
      <c r="BS1932" s="12"/>
      <c r="BT1932" s="12"/>
      <c r="BU1932" s="12"/>
    </row>
    <row r="1933" spans="66:73" x14ac:dyDescent="0.3">
      <c r="BN1933" s="6"/>
      <c r="BO1933" s="6"/>
      <c r="BP1933" s="6"/>
      <c r="BQ1933" s="6"/>
      <c r="BR1933" s="12"/>
      <c r="BS1933" s="12"/>
      <c r="BT1933" s="12"/>
      <c r="BU1933" s="12"/>
    </row>
    <row r="1934" spans="66:73" x14ac:dyDescent="0.3">
      <c r="BN1934" s="6"/>
      <c r="BO1934" s="6"/>
      <c r="BP1934" s="6"/>
      <c r="BQ1934" s="6"/>
      <c r="BR1934" s="12"/>
      <c r="BS1934" s="12"/>
      <c r="BT1934" s="12"/>
      <c r="BU1934" s="12"/>
    </row>
    <row r="1935" spans="66:73" x14ac:dyDescent="0.3">
      <c r="BN1935" s="6"/>
      <c r="BO1935" s="6"/>
      <c r="BP1935" s="6"/>
      <c r="BQ1935" s="6"/>
      <c r="BR1935" s="12"/>
      <c r="BS1935" s="12"/>
      <c r="BT1935" s="12"/>
      <c r="BU1935" s="12"/>
    </row>
    <row r="1936" spans="66:73" x14ac:dyDescent="0.3">
      <c r="BN1936" s="6"/>
      <c r="BO1936" s="6"/>
      <c r="BP1936" s="6"/>
      <c r="BQ1936" s="6"/>
      <c r="BR1936" s="12"/>
      <c r="BS1936" s="12"/>
      <c r="BT1936" s="12"/>
      <c r="BU1936" s="12"/>
    </row>
    <row r="1937" spans="66:73" x14ac:dyDescent="0.3">
      <c r="BN1937" s="6"/>
      <c r="BO1937" s="6"/>
      <c r="BP1937" s="6"/>
      <c r="BQ1937" s="6"/>
      <c r="BR1937" s="12"/>
      <c r="BS1937" s="12"/>
      <c r="BT1937" s="12"/>
      <c r="BU1937" s="12"/>
    </row>
    <row r="1938" spans="66:73" x14ac:dyDescent="0.3">
      <c r="BN1938" s="6"/>
      <c r="BO1938" s="6"/>
      <c r="BP1938" s="6"/>
      <c r="BQ1938" s="6"/>
      <c r="BR1938" s="12"/>
      <c r="BS1938" s="12"/>
      <c r="BT1938" s="12"/>
      <c r="BU1938" s="12"/>
    </row>
    <row r="1939" spans="66:73" x14ac:dyDescent="0.3">
      <c r="BN1939" s="6"/>
      <c r="BO1939" s="6"/>
      <c r="BP1939" s="6"/>
      <c r="BQ1939" s="6"/>
      <c r="BR1939" s="12"/>
      <c r="BS1939" s="12"/>
      <c r="BT1939" s="12"/>
      <c r="BU1939" s="12"/>
    </row>
    <row r="1940" spans="66:73" x14ac:dyDescent="0.3">
      <c r="BN1940" s="6"/>
      <c r="BO1940" s="6"/>
      <c r="BP1940" s="6"/>
      <c r="BQ1940" s="6"/>
      <c r="BR1940" s="12"/>
      <c r="BS1940" s="12"/>
      <c r="BT1940" s="12"/>
      <c r="BU1940" s="12"/>
    </row>
    <row r="1941" spans="66:73" x14ac:dyDescent="0.3">
      <c r="BN1941" s="6"/>
      <c r="BO1941" s="6"/>
      <c r="BP1941" s="6"/>
      <c r="BQ1941" s="6"/>
      <c r="BR1941" s="12"/>
      <c r="BS1941" s="12"/>
      <c r="BT1941" s="12"/>
      <c r="BU1941" s="12"/>
    </row>
    <row r="1942" spans="66:73" x14ac:dyDescent="0.3">
      <c r="BN1942" s="6"/>
      <c r="BO1942" s="6"/>
      <c r="BP1942" s="6"/>
      <c r="BQ1942" s="6"/>
      <c r="BR1942" s="12"/>
      <c r="BS1942" s="12"/>
      <c r="BT1942" s="12"/>
      <c r="BU1942" s="12"/>
    </row>
    <row r="1943" spans="66:73" x14ac:dyDescent="0.3">
      <c r="BN1943" s="6"/>
      <c r="BO1943" s="6"/>
      <c r="BP1943" s="6"/>
      <c r="BQ1943" s="6"/>
      <c r="BR1943" s="12"/>
      <c r="BS1943" s="12"/>
      <c r="BT1943" s="12"/>
      <c r="BU1943" s="12"/>
    </row>
  </sheetData>
  <pageMargins left="0.75" right="0.75" top="1" bottom="1" header="0.5" footer="0.5"/>
  <pageSetup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6BF17E-F61D-4E7C-94B1-C1465254F2D2}">
  <sheetPr>
    <tabColor theme="3"/>
  </sheetPr>
  <dimension ref="A1:P22"/>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2" t="s">
        <v>467</v>
      </c>
      <c r="B1" s="61"/>
      <c r="C1" s="61"/>
      <c r="D1" s="61"/>
      <c r="E1" s="61"/>
      <c r="F1" s="61"/>
      <c r="G1" s="61"/>
      <c r="H1" s="61"/>
      <c r="I1" s="61"/>
      <c r="J1" s="61"/>
      <c r="K1" s="61"/>
      <c r="L1" s="61"/>
    </row>
    <row r="2" spans="1:16" s="62" customFormat="1" ht="18.899999999999999" customHeight="1" x14ac:dyDescent="0.3">
      <c r="A2" s="1" t="s">
        <v>465</v>
      </c>
      <c r="B2" s="63"/>
      <c r="C2" s="63"/>
      <c r="D2" s="63"/>
      <c r="E2" s="63"/>
      <c r="F2" s="63"/>
      <c r="G2" s="63"/>
      <c r="H2" s="63"/>
      <c r="I2" s="63"/>
      <c r="J2" s="63"/>
      <c r="K2" s="61"/>
      <c r="L2" s="61"/>
    </row>
    <row r="3" spans="1:16" s="66" customFormat="1" ht="54" customHeight="1" x14ac:dyDescent="0.3">
      <c r="A3" s="103" t="s">
        <v>455</v>
      </c>
      <c r="B3" s="64" t="s">
        <v>449</v>
      </c>
      <c r="C3" s="64" t="s">
        <v>459</v>
      </c>
      <c r="D3" s="64" t="s">
        <v>460</v>
      </c>
      <c r="E3" s="64" t="s">
        <v>450</v>
      </c>
      <c r="F3" s="64" t="s">
        <v>461</v>
      </c>
      <c r="G3" s="64" t="s">
        <v>462</v>
      </c>
      <c r="H3" s="64" t="s">
        <v>451</v>
      </c>
      <c r="I3" s="64" t="s">
        <v>463</v>
      </c>
      <c r="J3" s="65" t="s">
        <v>464</v>
      </c>
      <c r="O3" s="67"/>
      <c r="P3" s="67"/>
    </row>
    <row r="4" spans="1:16" s="62" customFormat="1" ht="18.899999999999999" customHeight="1" x14ac:dyDescent="0.3">
      <c r="A4" s="84" t="s">
        <v>282</v>
      </c>
      <c r="B4" s="69">
        <v>3144536.3505000002</v>
      </c>
      <c r="C4" s="70">
        <v>0.53119859970000005</v>
      </c>
      <c r="D4" s="70">
        <v>0.55077274460000003</v>
      </c>
      <c r="E4" s="69">
        <v>3740373.8777000001</v>
      </c>
      <c r="F4" s="70">
        <v>0.51021332389999996</v>
      </c>
      <c r="G4" s="70">
        <v>0.53960268550000001</v>
      </c>
      <c r="H4" s="69">
        <v>4402634.9963999996</v>
      </c>
      <c r="I4" s="70">
        <v>0.56759856080000004</v>
      </c>
      <c r="J4" s="85">
        <v>0.57764144529999994</v>
      </c>
    </row>
    <row r="5" spans="1:16" s="62" customFormat="1" ht="18.899999999999999" customHeight="1" x14ac:dyDescent="0.3">
      <c r="A5" s="84" t="s">
        <v>283</v>
      </c>
      <c r="B5" s="69">
        <v>1577245.4802999999</v>
      </c>
      <c r="C5" s="70">
        <v>0.55038750749999998</v>
      </c>
      <c r="D5" s="70">
        <v>0.54785460399999997</v>
      </c>
      <c r="E5" s="69">
        <v>1618511.0285</v>
      </c>
      <c r="F5" s="70">
        <v>0.53697987079999998</v>
      </c>
      <c r="G5" s="70">
        <v>0.52841957640000004</v>
      </c>
      <c r="H5" s="69">
        <v>1760976.2471</v>
      </c>
      <c r="I5" s="70">
        <v>0.56021385990000006</v>
      </c>
      <c r="J5" s="85">
        <v>0.54961104540000005</v>
      </c>
    </row>
    <row r="6" spans="1:16" s="62" customFormat="1" ht="18.899999999999999" customHeight="1" x14ac:dyDescent="0.3">
      <c r="A6" s="84" t="s">
        <v>284</v>
      </c>
      <c r="B6" s="69">
        <v>2364471.733</v>
      </c>
      <c r="C6" s="70">
        <v>0.51650830810000004</v>
      </c>
      <c r="D6" s="70">
        <v>0.53359271139999997</v>
      </c>
      <c r="E6" s="69">
        <v>2607795.9405999999</v>
      </c>
      <c r="F6" s="70">
        <v>0.5081243795</v>
      </c>
      <c r="G6" s="70">
        <v>0.51891366260000005</v>
      </c>
      <c r="H6" s="69">
        <v>3091997.8097999999</v>
      </c>
      <c r="I6" s="70">
        <v>0.58182598080000003</v>
      </c>
      <c r="J6" s="85">
        <v>0.58169174670000001</v>
      </c>
    </row>
    <row r="7" spans="1:16" s="62" customFormat="1" ht="18.899999999999999" customHeight="1" x14ac:dyDescent="0.3">
      <c r="A7" s="84" t="s">
        <v>285</v>
      </c>
      <c r="B7" s="69">
        <v>3008335.1271000002</v>
      </c>
      <c r="C7" s="70">
        <v>0.55260661050000004</v>
      </c>
      <c r="D7" s="70">
        <v>0.56848503780000004</v>
      </c>
      <c r="E7" s="69">
        <v>3121106.9737999998</v>
      </c>
      <c r="F7" s="70">
        <v>0.52429144530000005</v>
      </c>
      <c r="G7" s="70">
        <v>0.53076777559999999</v>
      </c>
      <c r="H7" s="69">
        <v>3430161.3601000002</v>
      </c>
      <c r="I7" s="70">
        <v>0.58726589399999995</v>
      </c>
      <c r="J7" s="85">
        <v>0.58225439739999996</v>
      </c>
    </row>
    <row r="8" spans="1:16" s="62" customFormat="1" ht="18.899999999999999" customHeight="1" x14ac:dyDescent="0.3">
      <c r="A8" s="84" t="s">
        <v>286</v>
      </c>
      <c r="B8" s="69">
        <v>1561858.3422000001</v>
      </c>
      <c r="C8" s="70">
        <v>0.5701253302</v>
      </c>
      <c r="D8" s="70">
        <v>0.58936881939999997</v>
      </c>
      <c r="E8" s="69">
        <v>1623475.4117999999</v>
      </c>
      <c r="F8" s="70">
        <v>0.5217661616</v>
      </c>
      <c r="G8" s="70">
        <v>0.54057414130000003</v>
      </c>
      <c r="H8" s="69">
        <v>1882197.6739000001</v>
      </c>
      <c r="I8" s="70">
        <v>0.57503289560000004</v>
      </c>
      <c r="J8" s="85">
        <v>0.5817695745</v>
      </c>
    </row>
    <row r="9" spans="1:16" s="62" customFormat="1" ht="18.899999999999999" customHeight="1" x14ac:dyDescent="0.3">
      <c r="A9" s="84" t="s">
        <v>287</v>
      </c>
      <c r="B9" s="69">
        <v>3121010.5466999998</v>
      </c>
      <c r="C9" s="70">
        <v>0.61649591049999997</v>
      </c>
      <c r="D9" s="70">
        <v>0.61830645529999995</v>
      </c>
      <c r="E9" s="69">
        <v>3335035.6779</v>
      </c>
      <c r="F9" s="70">
        <v>0.55250582780000002</v>
      </c>
      <c r="G9" s="70">
        <v>0.56494064779999997</v>
      </c>
      <c r="H9" s="69">
        <v>3768917.1102</v>
      </c>
      <c r="I9" s="70">
        <v>0.57845401119999995</v>
      </c>
      <c r="J9" s="85">
        <v>0.58221533749999999</v>
      </c>
    </row>
    <row r="10" spans="1:16" s="62" customFormat="1" ht="18.899999999999999" customHeight="1" x14ac:dyDescent="0.3">
      <c r="A10" s="84" t="s">
        <v>288</v>
      </c>
      <c r="B10" s="69">
        <v>2401806.8716000002</v>
      </c>
      <c r="C10" s="70">
        <v>0.54369043640000003</v>
      </c>
      <c r="D10" s="70">
        <v>0.55442312729999998</v>
      </c>
      <c r="E10" s="69">
        <v>2489611.2093000002</v>
      </c>
      <c r="F10" s="70">
        <v>0.51900419210000004</v>
      </c>
      <c r="G10" s="70">
        <v>0.53191600130000005</v>
      </c>
      <c r="H10" s="69">
        <v>2743534.3424</v>
      </c>
      <c r="I10" s="70">
        <v>0.57077295080000001</v>
      </c>
      <c r="J10" s="85">
        <v>0.57395293609999998</v>
      </c>
    </row>
    <row r="11" spans="1:16" s="62" customFormat="1" ht="18.899999999999999" customHeight="1" x14ac:dyDescent="0.3">
      <c r="A11" s="84" t="s">
        <v>289</v>
      </c>
      <c r="B11" s="69">
        <v>4231662.7106999997</v>
      </c>
      <c r="C11" s="70">
        <v>0.58357297460000002</v>
      </c>
      <c r="D11" s="70">
        <v>0.58426013730000004</v>
      </c>
      <c r="E11" s="69">
        <v>4450404.0769999996</v>
      </c>
      <c r="F11" s="70">
        <v>0.55571006769999998</v>
      </c>
      <c r="G11" s="70">
        <v>0.56262894760000004</v>
      </c>
      <c r="H11" s="69">
        <v>4712308.1171000004</v>
      </c>
      <c r="I11" s="70">
        <v>0.57848833369999997</v>
      </c>
      <c r="J11" s="85">
        <v>0.57924456300000005</v>
      </c>
    </row>
    <row r="12" spans="1:16" s="62" customFormat="1" ht="18.899999999999999" customHeight="1" x14ac:dyDescent="0.3">
      <c r="A12" s="84" t="s">
        <v>290</v>
      </c>
      <c r="B12" s="69">
        <v>1348002.5556999999</v>
      </c>
      <c r="C12" s="70">
        <v>0.5559002663</v>
      </c>
      <c r="D12" s="70">
        <v>0.5777099832</v>
      </c>
      <c r="E12" s="69">
        <v>1375479.3461</v>
      </c>
      <c r="F12" s="70">
        <v>0.49966555730000001</v>
      </c>
      <c r="G12" s="70">
        <v>0.51689770290000003</v>
      </c>
      <c r="H12" s="69">
        <v>1506890.4294</v>
      </c>
      <c r="I12" s="70">
        <v>0.55443188840000002</v>
      </c>
      <c r="J12" s="85">
        <v>0.56217848290000005</v>
      </c>
    </row>
    <row r="13" spans="1:16" s="62" customFormat="1" ht="18.899999999999999" customHeight="1" x14ac:dyDescent="0.3">
      <c r="A13" s="84" t="s">
        <v>291</v>
      </c>
      <c r="B13" s="69">
        <v>2516726.0987999998</v>
      </c>
      <c r="C13" s="70">
        <v>0.52479900300000004</v>
      </c>
      <c r="D13" s="70">
        <v>0.52230987080000002</v>
      </c>
      <c r="E13" s="69">
        <v>2619307.4293</v>
      </c>
      <c r="F13" s="70">
        <v>0.51800799549999998</v>
      </c>
      <c r="G13" s="70">
        <v>0.51609314090000002</v>
      </c>
      <c r="H13" s="69">
        <v>2845803.3103</v>
      </c>
      <c r="I13" s="70">
        <v>0.56763938849999995</v>
      </c>
      <c r="J13" s="85">
        <v>0.56042745120000004</v>
      </c>
    </row>
    <row r="14" spans="1:16" s="62" customFormat="1" ht="18.899999999999999" customHeight="1" x14ac:dyDescent="0.3">
      <c r="A14" s="84" t="s">
        <v>292</v>
      </c>
      <c r="B14" s="69">
        <v>2857283.2938999999</v>
      </c>
      <c r="C14" s="70">
        <v>0.52357086730000002</v>
      </c>
      <c r="D14" s="70">
        <v>0.56074679819999995</v>
      </c>
      <c r="E14" s="69">
        <v>2994977.1822000002</v>
      </c>
      <c r="F14" s="70">
        <v>0.5121545166</v>
      </c>
      <c r="G14" s="70">
        <v>0.53968560460000004</v>
      </c>
      <c r="H14" s="69">
        <v>3091198.3171999999</v>
      </c>
      <c r="I14" s="70">
        <v>0.58724487869999997</v>
      </c>
      <c r="J14" s="85">
        <v>0.59163734180000005</v>
      </c>
    </row>
    <row r="15" spans="1:16" s="62" customFormat="1" ht="18.899999999999999" customHeight="1" x14ac:dyDescent="0.3">
      <c r="A15" s="84" t="s">
        <v>293</v>
      </c>
      <c r="B15" s="69">
        <v>1773652.2054000001</v>
      </c>
      <c r="C15" s="70">
        <v>0.52638439100000001</v>
      </c>
      <c r="D15" s="70">
        <v>0.55410956749999996</v>
      </c>
      <c r="E15" s="69">
        <v>1809566.4908</v>
      </c>
      <c r="F15" s="70">
        <v>0.49059685260000002</v>
      </c>
      <c r="G15" s="70">
        <v>0.5150864061</v>
      </c>
      <c r="H15" s="69">
        <v>1904236.0748999999</v>
      </c>
      <c r="I15" s="70">
        <v>0.55156878549999999</v>
      </c>
      <c r="J15" s="85">
        <v>0.55898737899999995</v>
      </c>
    </row>
    <row r="16" spans="1:16" s="62" customFormat="1" ht="18.899999999999999" customHeight="1" x14ac:dyDescent="0.3">
      <c r="A16" s="84" t="s">
        <v>294</v>
      </c>
      <c r="B16" s="69">
        <v>30166488.482999999</v>
      </c>
      <c r="C16" s="70">
        <v>0.55050546710000003</v>
      </c>
      <c r="D16" s="70">
        <v>0.56294653159999997</v>
      </c>
      <c r="E16" s="69">
        <v>31847964.734999999</v>
      </c>
      <c r="F16" s="70">
        <v>0.52339855670000002</v>
      </c>
      <c r="G16" s="70">
        <v>0.53355286599999996</v>
      </c>
      <c r="H16" s="69">
        <v>35183512.042000003</v>
      </c>
      <c r="I16" s="70">
        <v>0.57376240069999995</v>
      </c>
      <c r="J16" s="85">
        <v>0.57333963310000002</v>
      </c>
    </row>
    <row r="17" spans="1:10" s="62" customFormat="1" ht="18.899999999999999" customHeight="1" x14ac:dyDescent="0.3">
      <c r="A17" s="84" t="s">
        <v>295</v>
      </c>
      <c r="B17" s="69">
        <v>60240.114114999997</v>
      </c>
      <c r="C17" s="70">
        <v>0.85205253339999998</v>
      </c>
      <c r="D17" s="70">
        <v>0.89390069289999996</v>
      </c>
      <c r="E17" s="69">
        <v>4324.2271941999998</v>
      </c>
      <c r="F17" s="70">
        <v>0.45518180990000001</v>
      </c>
      <c r="G17" s="70">
        <v>0.46797935210000002</v>
      </c>
      <c r="H17" s="69">
        <v>3603.0825840000002</v>
      </c>
      <c r="I17" s="70">
        <v>0.4448250104</v>
      </c>
      <c r="J17" s="85">
        <v>0.42537892170000002</v>
      </c>
    </row>
    <row r="18" spans="1:10" s="62" customFormat="1" ht="18.899999999999999" customHeight="1" x14ac:dyDescent="0.3">
      <c r="A18" s="86" t="s">
        <v>167</v>
      </c>
      <c r="B18" s="87">
        <v>29966831.43</v>
      </c>
      <c r="C18" s="88">
        <v>0.55090137930000005</v>
      </c>
      <c r="D18" s="88">
        <v>0.56248164239999998</v>
      </c>
      <c r="E18" s="87">
        <v>31789968.872000001</v>
      </c>
      <c r="F18" s="88">
        <v>0.52339074679999997</v>
      </c>
      <c r="G18" s="88">
        <v>0.53670255239999998</v>
      </c>
      <c r="H18" s="87">
        <v>35144458.870999999</v>
      </c>
      <c r="I18" s="88">
        <v>0.57376647489999999</v>
      </c>
      <c r="J18" s="89">
        <v>0.57618221290000005</v>
      </c>
    </row>
    <row r="19" spans="1:10" s="62" customFormat="1" ht="18.899999999999999" customHeight="1" x14ac:dyDescent="0.3">
      <c r="A19" s="90" t="s">
        <v>29</v>
      </c>
      <c r="B19" s="91">
        <v>50407073.799999997</v>
      </c>
      <c r="C19" s="92">
        <v>0.52508188980000003</v>
      </c>
      <c r="D19" s="92">
        <v>0.534750226</v>
      </c>
      <c r="E19" s="91">
        <v>52509069.829000004</v>
      </c>
      <c r="F19" s="92">
        <v>0.50778095339999996</v>
      </c>
      <c r="G19" s="92">
        <v>0.51790434919999995</v>
      </c>
      <c r="H19" s="91">
        <v>56903314.284000002</v>
      </c>
      <c r="I19" s="92">
        <v>0.55823629470000002</v>
      </c>
      <c r="J19" s="93">
        <v>0.55823629470000002</v>
      </c>
    </row>
    <row r="20" spans="1:10" ht="18.899999999999999" customHeight="1" x14ac:dyDescent="0.25">
      <c r="A20" s="77" t="s">
        <v>415</v>
      </c>
    </row>
    <row r="22" spans="1:10" ht="15.6" x14ac:dyDescent="0.3">
      <c r="A22" s="121" t="s">
        <v>477</v>
      </c>
      <c r="B22" s="80"/>
      <c r="C22" s="80"/>
      <c r="D22" s="80"/>
      <c r="E22" s="80"/>
      <c r="F22" s="80"/>
      <c r="G22" s="80"/>
      <c r="H22" s="80"/>
      <c r="I22" s="80"/>
      <c r="J22" s="80"/>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BD652-7B5F-43F9-A51D-80EA22455B68}">
  <sheetPr>
    <tabColor theme="3"/>
  </sheetPr>
  <dimension ref="A1:P34"/>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2" t="s">
        <v>468</v>
      </c>
      <c r="B1" s="61"/>
      <c r="C1" s="61"/>
      <c r="D1" s="61"/>
      <c r="E1" s="61"/>
      <c r="F1" s="61"/>
      <c r="G1" s="61"/>
      <c r="H1" s="61"/>
      <c r="I1" s="61"/>
      <c r="J1" s="61"/>
      <c r="K1" s="61"/>
      <c r="L1" s="61"/>
    </row>
    <row r="2" spans="1:16" s="62" customFormat="1" ht="18.899999999999999" customHeight="1" x14ac:dyDescent="0.3">
      <c r="A2" s="1" t="s">
        <v>465</v>
      </c>
      <c r="B2" s="63"/>
      <c r="C2" s="63"/>
      <c r="D2" s="63"/>
      <c r="E2" s="63"/>
      <c r="F2" s="63"/>
      <c r="G2" s="63"/>
      <c r="H2" s="63"/>
      <c r="I2" s="63"/>
      <c r="J2" s="63"/>
      <c r="K2" s="61"/>
      <c r="L2" s="61"/>
    </row>
    <row r="3" spans="1:16" s="66" customFormat="1" ht="54" customHeight="1" x14ac:dyDescent="0.3">
      <c r="A3" s="103" t="s">
        <v>456</v>
      </c>
      <c r="B3" s="64" t="s">
        <v>449</v>
      </c>
      <c r="C3" s="64" t="s">
        <v>459</v>
      </c>
      <c r="D3" s="64" t="s">
        <v>460</v>
      </c>
      <c r="E3" s="64" t="s">
        <v>450</v>
      </c>
      <c r="F3" s="64" t="s">
        <v>461</v>
      </c>
      <c r="G3" s="64" t="s">
        <v>462</v>
      </c>
      <c r="H3" s="64" t="s">
        <v>451</v>
      </c>
      <c r="I3" s="64" t="s">
        <v>463</v>
      </c>
      <c r="J3" s="65" t="s">
        <v>464</v>
      </c>
      <c r="O3" s="67"/>
      <c r="P3" s="67"/>
    </row>
    <row r="4" spans="1:16" s="62" customFormat="1" ht="18.899999999999999" customHeight="1" x14ac:dyDescent="0.3">
      <c r="A4" s="84" t="s">
        <v>296</v>
      </c>
      <c r="B4" s="69">
        <v>1705387.6255000001</v>
      </c>
      <c r="C4" s="70">
        <v>0.50832740929999998</v>
      </c>
      <c r="D4" s="70">
        <v>0.53764899089999996</v>
      </c>
      <c r="E4" s="69">
        <v>2279203.9449999998</v>
      </c>
      <c r="F4" s="70">
        <v>0.50398105979999996</v>
      </c>
      <c r="G4" s="70">
        <v>0.54919850820000005</v>
      </c>
      <c r="H4" s="69">
        <v>2832064.6612999998</v>
      </c>
      <c r="I4" s="70">
        <v>0.56491027090000001</v>
      </c>
      <c r="J4" s="85">
        <v>0.58706952749999997</v>
      </c>
    </row>
    <row r="5" spans="1:16" s="62" customFormat="1" ht="18.899999999999999" customHeight="1" x14ac:dyDescent="0.3">
      <c r="A5" s="84" t="s">
        <v>297</v>
      </c>
      <c r="B5" s="69">
        <v>1439148.7250000001</v>
      </c>
      <c r="C5" s="70">
        <v>0.5611153794</v>
      </c>
      <c r="D5" s="70">
        <v>0.56922318059999999</v>
      </c>
      <c r="E5" s="69">
        <v>1461169.9327</v>
      </c>
      <c r="F5" s="70">
        <v>0.52024849839999998</v>
      </c>
      <c r="G5" s="70">
        <v>0.52717239699999996</v>
      </c>
      <c r="H5" s="69">
        <v>1570570.335</v>
      </c>
      <c r="I5" s="70">
        <v>0.57251133129999998</v>
      </c>
      <c r="J5" s="85">
        <v>0.56709985839999999</v>
      </c>
    </row>
    <row r="6" spans="1:16" s="62" customFormat="1" ht="18.899999999999999" customHeight="1" x14ac:dyDescent="0.3">
      <c r="A6" s="84" t="s">
        <v>283</v>
      </c>
      <c r="B6" s="69">
        <v>1577245.4802999999</v>
      </c>
      <c r="C6" s="70">
        <v>0.55038750749999998</v>
      </c>
      <c r="D6" s="70">
        <v>0.54801226599999997</v>
      </c>
      <c r="E6" s="69">
        <v>1618511.0285</v>
      </c>
      <c r="F6" s="70">
        <v>0.53697987079999998</v>
      </c>
      <c r="G6" s="70">
        <v>0.52831982300000002</v>
      </c>
      <c r="H6" s="69">
        <v>1760976.2471</v>
      </c>
      <c r="I6" s="70">
        <v>0.56021385990000006</v>
      </c>
      <c r="J6" s="85">
        <v>0.5495992636</v>
      </c>
    </row>
    <row r="7" spans="1:16" s="62" customFormat="1" ht="18.899999999999999" customHeight="1" x14ac:dyDescent="0.3">
      <c r="A7" s="84" t="s">
        <v>298</v>
      </c>
      <c r="B7" s="69">
        <v>1705926.6073</v>
      </c>
      <c r="C7" s="70">
        <v>0.51097064859999997</v>
      </c>
      <c r="D7" s="70">
        <v>0.53138825010000001</v>
      </c>
      <c r="E7" s="69">
        <v>1914830.5733</v>
      </c>
      <c r="F7" s="70">
        <v>0.50359797319999999</v>
      </c>
      <c r="G7" s="70">
        <v>0.51654724249999995</v>
      </c>
      <c r="H7" s="69">
        <v>2341816.9915</v>
      </c>
      <c r="I7" s="70">
        <v>0.57387629370000004</v>
      </c>
      <c r="J7" s="85">
        <v>0.5828282762</v>
      </c>
    </row>
    <row r="8" spans="1:16" s="62" customFormat="1" ht="18.899999999999999" customHeight="1" x14ac:dyDescent="0.3">
      <c r="A8" s="84" t="s">
        <v>299</v>
      </c>
      <c r="B8" s="69">
        <v>658545.12575999997</v>
      </c>
      <c r="C8" s="70">
        <v>0.53142763540000004</v>
      </c>
      <c r="D8" s="70">
        <v>0.53937570930000001</v>
      </c>
      <c r="E8" s="69">
        <v>692965.36724000005</v>
      </c>
      <c r="F8" s="70">
        <v>0.52106576979999997</v>
      </c>
      <c r="G8" s="70">
        <v>0.52231942789999997</v>
      </c>
      <c r="H8" s="69">
        <v>750180.81830000004</v>
      </c>
      <c r="I8" s="70">
        <v>0.60812323140000002</v>
      </c>
      <c r="J8" s="85">
        <v>0.5984081872</v>
      </c>
    </row>
    <row r="9" spans="1:16" s="62" customFormat="1" ht="18.899999999999999" customHeight="1" x14ac:dyDescent="0.3">
      <c r="A9" s="84" t="s">
        <v>300</v>
      </c>
      <c r="B9" s="69">
        <v>1786265.4816999999</v>
      </c>
      <c r="C9" s="70">
        <v>0.54813596470000003</v>
      </c>
      <c r="D9" s="70">
        <v>0.56159336859999998</v>
      </c>
      <c r="E9" s="69">
        <v>1896172.0715999999</v>
      </c>
      <c r="F9" s="70">
        <v>0.52553201729999999</v>
      </c>
      <c r="G9" s="70">
        <v>0.52847727010000001</v>
      </c>
      <c r="H9" s="69">
        <v>2112401.6312000002</v>
      </c>
      <c r="I9" s="70">
        <v>0.58489357379999996</v>
      </c>
      <c r="J9" s="85">
        <v>0.5755140272</v>
      </c>
    </row>
    <row r="10" spans="1:16" s="62" customFormat="1" ht="18.899999999999999" customHeight="1" x14ac:dyDescent="0.3">
      <c r="A10" s="84" t="s">
        <v>301</v>
      </c>
      <c r="B10" s="69">
        <v>1222069.6454</v>
      </c>
      <c r="C10" s="70">
        <v>0.5592740128</v>
      </c>
      <c r="D10" s="70">
        <v>0.57196386610000005</v>
      </c>
      <c r="E10" s="69">
        <v>1224934.9021999999</v>
      </c>
      <c r="F10" s="70">
        <v>0.52238257590000003</v>
      </c>
      <c r="G10" s="70">
        <v>0.53410800030000005</v>
      </c>
      <c r="H10" s="69">
        <v>1317759.7290000001</v>
      </c>
      <c r="I10" s="70">
        <v>0.59110919520000005</v>
      </c>
      <c r="J10" s="85">
        <v>0.59517104489999995</v>
      </c>
    </row>
    <row r="11" spans="1:16" s="62" customFormat="1" ht="18.899999999999999" customHeight="1" x14ac:dyDescent="0.3">
      <c r="A11" s="84" t="s">
        <v>286</v>
      </c>
      <c r="B11" s="69">
        <v>1561858.3422000001</v>
      </c>
      <c r="C11" s="70">
        <v>0.5701253302</v>
      </c>
      <c r="D11" s="70">
        <v>0.58936790439999998</v>
      </c>
      <c r="E11" s="69">
        <v>1623475.4117999999</v>
      </c>
      <c r="F11" s="70">
        <v>0.5217661616</v>
      </c>
      <c r="G11" s="70">
        <v>0.54083202610000003</v>
      </c>
      <c r="H11" s="69">
        <v>1882197.6739000001</v>
      </c>
      <c r="I11" s="70">
        <v>0.57503289560000004</v>
      </c>
      <c r="J11" s="85">
        <v>0.58169955569999998</v>
      </c>
    </row>
    <row r="12" spans="1:16" s="62" customFormat="1" ht="18.899999999999999" customHeight="1" x14ac:dyDescent="0.3">
      <c r="A12" s="84" t="s">
        <v>302</v>
      </c>
      <c r="B12" s="69">
        <v>1147412.2522</v>
      </c>
      <c r="C12" s="70">
        <v>0.60922387820000001</v>
      </c>
      <c r="D12" s="70">
        <v>0.61614564329999999</v>
      </c>
      <c r="E12" s="69">
        <v>1229044.7549000001</v>
      </c>
      <c r="F12" s="70">
        <v>0.53527492480000005</v>
      </c>
      <c r="G12" s="70">
        <v>0.56111113489999997</v>
      </c>
      <c r="H12" s="69">
        <v>1352540.7390000001</v>
      </c>
      <c r="I12" s="70">
        <v>0.57469332439999998</v>
      </c>
      <c r="J12" s="85">
        <v>0.58634205159999997</v>
      </c>
    </row>
    <row r="13" spans="1:16" s="62" customFormat="1" ht="18.899999999999999" customHeight="1" x14ac:dyDescent="0.3">
      <c r="A13" s="84" t="s">
        <v>303</v>
      </c>
      <c r="B13" s="69">
        <v>235309.92371999999</v>
      </c>
      <c r="C13" s="70">
        <v>0.63170449319999999</v>
      </c>
      <c r="D13" s="70">
        <v>0.62379308069999995</v>
      </c>
      <c r="E13" s="69">
        <v>246720.50494000001</v>
      </c>
      <c r="F13" s="70">
        <v>0.59465053010000002</v>
      </c>
      <c r="G13" s="70">
        <v>0.57957921450000005</v>
      </c>
      <c r="H13" s="69">
        <v>300320.82669000002</v>
      </c>
      <c r="I13" s="70">
        <v>0.58033009989999995</v>
      </c>
      <c r="J13" s="85">
        <v>0.57987395239999995</v>
      </c>
    </row>
    <row r="14" spans="1:16" s="62" customFormat="1" ht="18.899999999999999" customHeight="1" x14ac:dyDescent="0.3">
      <c r="A14" s="84" t="s">
        <v>304</v>
      </c>
      <c r="B14" s="69">
        <v>1738288.3707999999</v>
      </c>
      <c r="C14" s="70">
        <v>0.61935736149999998</v>
      </c>
      <c r="D14" s="70">
        <v>0.61788565910000004</v>
      </c>
      <c r="E14" s="69">
        <v>1859270.4180000001</v>
      </c>
      <c r="F14" s="70">
        <v>0.55914544030000002</v>
      </c>
      <c r="G14" s="70">
        <v>0.5661949879</v>
      </c>
      <c r="H14" s="69">
        <v>2116055.5446000001</v>
      </c>
      <c r="I14" s="70">
        <v>0.58061614610000001</v>
      </c>
      <c r="J14" s="85">
        <v>0.57976326410000001</v>
      </c>
    </row>
    <row r="15" spans="1:16" s="62" customFormat="1" ht="18.899999999999999" customHeight="1" x14ac:dyDescent="0.3">
      <c r="A15" s="84" t="s">
        <v>305</v>
      </c>
      <c r="B15" s="69">
        <v>1531778.487</v>
      </c>
      <c r="C15" s="70">
        <v>0.55129691810000003</v>
      </c>
      <c r="D15" s="70">
        <v>0.56290299659999998</v>
      </c>
      <c r="E15" s="69">
        <v>1608176.7479999999</v>
      </c>
      <c r="F15" s="70">
        <v>0.52052977759999997</v>
      </c>
      <c r="G15" s="70">
        <v>0.53355055159999998</v>
      </c>
      <c r="H15" s="69">
        <v>1778374.4756</v>
      </c>
      <c r="I15" s="70">
        <v>0.56808001139999997</v>
      </c>
      <c r="J15" s="85">
        <v>0.57068683750000004</v>
      </c>
    </row>
    <row r="16" spans="1:16" s="62" customFormat="1" ht="18.899999999999999" customHeight="1" x14ac:dyDescent="0.3">
      <c r="A16" s="84" t="s">
        <v>306</v>
      </c>
      <c r="B16" s="69">
        <v>870028.38465000002</v>
      </c>
      <c r="C16" s="70">
        <v>0.5307964033</v>
      </c>
      <c r="D16" s="70">
        <v>0.54165315869999997</v>
      </c>
      <c r="E16" s="69">
        <v>881434.46132</v>
      </c>
      <c r="F16" s="70">
        <v>0.51624368119999997</v>
      </c>
      <c r="G16" s="70">
        <v>0.52631179760000002</v>
      </c>
      <c r="H16" s="69">
        <v>965159.86679</v>
      </c>
      <c r="I16" s="70">
        <v>0.57580233069999998</v>
      </c>
      <c r="J16" s="85">
        <v>0.58201424810000002</v>
      </c>
    </row>
    <row r="17" spans="1:12" s="62" customFormat="1" ht="18.899999999999999" customHeight="1" x14ac:dyDescent="0.3">
      <c r="A17" s="84" t="s">
        <v>307</v>
      </c>
      <c r="B17" s="69">
        <v>427510.3124</v>
      </c>
      <c r="C17" s="70">
        <v>0.58756227650000004</v>
      </c>
      <c r="D17" s="70">
        <v>0.59379579029999996</v>
      </c>
      <c r="E17" s="69">
        <v>445225.16077000002</v>
      </c>
      <c r="F17" s="70">
        <v>0.58713591030000001</v>
      </c>
      <c r="G17" s="70">
        <v>0.58584334599999999</v>
      </c>
      <c r="H17" s="69">
        <v>484252.33487999998</v>
      </c>
      <c r="I17" s="70">
        <v>0.59148935489999999</v>
      </c>
      <c r="J17" s="85">
        <v>0.58949524769999995</v>
      </c>
    </row>
    <row r="18" spans="1:12" s="62" customFormat="1" ht="18.899999999999999" customHeight="1" x14ac:dyDescent="0.3">
      <c r="A18" s="84" t="s">
        <v>308</v>
      </c>
      <c r="B18" s="69">
        <v>1278666.0811000001</v>
      </c>
      <c r="C18" s="70">
        <v>0.57818950089999999</v>
      </c>
      <c r="D18" s="70">
        <v>0.59299334729999997</v>
      </c>
      <c r="E18" s="69">
        <v>1409183.7786000001</v>
      </c>
      <c r="F18" s="70">
        <v>0.54896134730000001</v>
      </c>
      <c r="G18" s="70">
        <v>0.56797435819999997</v>
      </c>
      <c r="H18" s="69">
        <v>1534117.0342999999</v>
      </c>
      <c r="I18" s="70">
        <v>0.5747478774</v>
      </c>
      <c r="J18" s="85">
        <v>0.58135210660000003</v>
      </c>
    </row>
    <row r="19" spans="1:12" s="62" customFormat="1" ht="18.899999999999999" customHeight="1" x14ac:dyDescent="0.3">
      <c r="A19" s="84" t="s">
        <v>309</v>
      </c>
      <c r="B19" s="69">
        <v>1826914.6831</v>
      </c>
      <c r="C19" s="70">
        <v>0.60868750689999995</v>
      </c>
      <c r="D19" s="70">
        <v>0.59563078550000004</v>
      </c>
      <c r="E19" s="69">
        <v>1860846.1052000001</v>
      </c>
      <c r="F19" s="70">
        <v>0.57682768299999998</v>
      </c>
      <c r="G19" s="70">
        <v>0.56586368470000004</v>
      </c>
      <c r="H19" s="69">
        <v>1922396.6821000001</v>
      </c>
      <c r="I19" s="70">
        <v>0.58525791760000001</v>
      </c>
      <c r="J19" s="85">
        <v>0.57742379929999998</v>
      </c>
    </row>
    <row r="20" spans="1:12" s="62" customFormat="1" ht="18.899999999999999" customHeight="1" x14ac:dyDescent="0.3">
      <c r="A20" s="84" t="s">
        <v>310</v>
      </c>
      <c r="B20" s="69">
        <v>698571.63405999995</v>
      </c>
      <c r="C20" s="70">
        <v>0.53293533270000004</v>
      </c>
      <c r="D20" s="70">
        <v>0.55177056120000001</v>
      </c>
      <c r="E20" s="69">
        <v>735149.03240999999</v>
      </c>
      <c r="F20" s="70">
        <v>0.50449425780000001</v>
      </c>
      <c r="G20" s="70">
        <v>0.53045034660000001</v>
      </c>
      <c r="H20" s="69">
        <v>771542.06588999997</v>
      </c>
      <c r="I20" s="70">
        <v>0.56181611149999999</v>
      </c>
      <c r="J20" s="85">
        <v>0.58463896839999996</v>
      </c>
    </row>
    <row r="21" spans="1:12" s="62" customFormat="1" ht="18.899999999999999" customHeight="1" x14ac:dyDescent="0.3">
      <c r="A21" s="84" t="s">
        <v>311</v>
      </c>
      <c r="B21" s="69">
        <v>765601.60814999999</v>
      </c>
      <c r="C21" s="70">
        <v>0.57241241730000003</v>
      </c>
      <c r="D21" s="70">
        <v>0.59467139150000004</v>
      </c>
      <c r="E21" s="69">
        <v>785404.58028999995</v>
      </c>
      <c r="F21" s="70">
        <v>0.51216470839999995</v>
      </c>
      <c r="G21" s="70">
        <v>0.51682708249999998</v>
      </c>
      <c r="H21" s="69">
        <v>855861.10089999996</v>
      </c>
      <c r="I21" s="70">
        <v>0.56177295760000001</v>
      </c>
      <c r="J21" s="85">
        <v>0.57473821219999999</v>
      </c>
    </row>
    <row r="22" spans="1:12" s="62" customFormat="1" ht="18.899999999999999" customHeight="1" x14ac:dyDescent="0.3">
      <c r="A22" s="84" t="s">
        <v>312</v>
      </c>
      <c r="B22" s="69">
        <v>582400.94750999997</v>
      </c>
      <c r="C22" s="70">
        <v>0.53559035079999995</v>
      </c>
      <c r="D22" s="70">
        <v>0.55893269379999999</v>
      </c>
      <c r="E22" s="69">
        <v>590074.76575999998</v>
      </c>
      <c r="F22" s="70">
        <v>0.4839455144</v>
      </c>
      <c r="G22" s="70">
        <v>0.51349456090000001</v>
      </c>
      <c r="H22" s="69">
        <v>651029.32848999999</v>
      </c>
      <c r="I22" s="70">
        <v>0.54506809150000002</v>
      </c>
      <c r="J22" s="85">
        <v>0.54968172110000002</v>
      </c>
    </row>
    <row r="23" spans="1:12" s="62" customFormat="1" ht="18.899999999999999" customHeight="1" x14ac:dyDescent="0.3">
      <c r="A23" s="84" t="s">
        <v>313</v>
      </c>
      <c r="B23" s="69">
        <v>1369633.0729</v>
      </c>
      <c r="C23" s="70">
        <v>0.51507392460000001</v>
      </c>
      <c r="D23" s="70">
        <v>0.50908015579999999</v>
      </c>
      <c r="E23" s="69">
        <v>1412359.6642</v>
      </c>
      <c r="F23" s="70">
        <v>0.51172451600000002</v>
      </c>
      <c r="G23" s="70">
        <v>0.49806949490000002</v>
      </c>
      <c r="H23" s="69">
        <v>1492341.8702</v>
      </c>
      <c r="I23" s="70">
        <v>0.57415430519999999</v>
      </c>
      <c r="J23" s="85">
        <v>0.55948062080000005</v>
      </c>
    </row>
    <row r="24" spans="1:12" s="62" customFormat="1" ht="18.899999999999999" customHeight="1" x14ac:dyDescent="0.3">
      <c r="A24" s="84" t="s">
        <v>314</v>
      </c>
      <c r="B24" s="69">
        <v>1147093.0259</v>
      </c>
      <c r="C24" s="70">
        <v>0.53690289059999996</v>
      </c>
      <c r="D24" s="70">
        <v>0.53761694559999995</v>
      </c>
      <c r="E24" s="69">
        <v>1206947.7651</v>
      </c>
      <c r="F24" s="70">
        <v>0.52555966259999998</v>
      </c>
      <c r="G24" s="70">
        <v>0.53277155730000003</v>
      </c>
      <c r="H24" s="69">
        <v>1353461.4401</v>
      </c>
      <c r="I24" s="70">
        <v>0.56062523409999998</v>
      </c>
      <c r="J24" s="85">
        <v>0.56107693530000002</v>
      </c>
    </row>
    <row r="25" spans="1:12" s="62" customFormat="1" ht="18.899999999999999" customHeight="1" x14ac:dyDescent="0.3">
      <c r="A25" s="84" t="s">
        <v>295</v>
      </c>
      <c r="B25" s="69">
        <v>60240.114114999997</v>
      </c>
      <c r="C25" s="70">
        <v>0.85205253339999998</v>
      </c>
      <c r="D25" s="70">
        <v>0.89390069289999996</v>
      </c>
      <c r="E25" s="69">
        <v>4324.2271941999998</v>
      </c>
      <c r="F25" s="70">
        <v>0.45518180990000001</v>
      </c>
      <c r="G25" s="70">
        <v>0.46797935210000002</v>
      </c>
      <c r="H25" s="69">
        <v>3603.0825840000002</v>
      </c>
      <c r="I25" s="70">
        <v>0.4448250104</v>
      </c>
      <c r="J25" s="85">
        <v>0.42537892170000002</v>
      </c>
    </row>
    <row r="26" spans="1:12" s="62" customFormat="1" ht="18.899999999999999" customHeight="1" x14ac:dyDescent="0.3">
      <c r="A26" s="84" t="s">
        <v>315</v>
      </c>
      <c r="B26" s="69">
        <v>1519504.8089999999</v>
      </c>
      <c r="C26" s="70">
        <v>0.54636827480000005</v>
      </c>
      <c r="D26" s="70">
        <v>0.58034536479999999</v>
      </c>
      <c r="E26" s="69">
        <v>1525481.9421000001</v>
      </c>
      <c r="F26" s="70">
        <v>0.52197842329999999</v>
      </c>
      <c r="G26" s="70">
        <v>0.54386755119999997</v>
      </c>
      <c r="H26" s="69">
        <v>1601472.3074</v>
      </c>
      <c r="I26" s="70">
        <v>0.59055693909999996</v>
      </c>
      <c r="J26" s="85">
        <v>0.59387658769999996</v>
      </c>
    </row>
    <row r="27" spans="1:12" s="62" customFormat="1" ht="18.899999999999999" customHeight="1" x14ac:dyDescent="0.3">
      <c r="A27" s="84" t="s">
        <v>316</v>
      </c>
      <c r="B27" s="69">
        <v>1337778.4849</v>
      </c>
      <c r="C27" s="70">
        <v>0.49987986130000001</v>
      </c>
      <c r="D27" s="70">
        <v>0.53976585340000005</v>
      </c>
      <c r="E27" s="69">
        <v>1469495.2401000001</v>
      </c>
      <c r="F27" s="70">
        <v>0.50234001299999997</v>
      </c>
      <c r="G27" s="70">
        <v>0.53483656509999999</v>
      </c>
      <c r="H27" s="69">
        <v>1489726.0098000001</v>
      </c>
      <c r="I27" s="70">
        <v>0.58372556320000002</v>
      </c>
      <c r="J27" s="85">
        <v>0.58840018660000004</v>
      </c>
    </row>
    <row r="28" spans="1:12" s="62" customFormat="1" ht="18.899999999999999" customHeight="1" x14ac:dyDescent="0.3">
      <c r="A28" s="84" t="s">
        <v>317</v>
      </c>
      <c r="B28" s="69">
        <v>1184309.0700999999</v>
      </c>
      <c r="C28" s="70">
        <v>0.55969237719999998</v>
      </c>
      <c r="D28" s="70">
        <v>0.58208999269999995</v>
      </c>
      <c r="E28" s="69">
        <v>1175559.3495</v>
      </c>
      <c r="F28" s="70">
        <v>0.49928194930000003</v>
      </c>
      <c r="G28" s="70">
        <v>0.5279529879</v>
      </c>
      <c r="H28" s="69">
        <v>1290882.8947000001</v>
      </c>
      <c r="I28" s="70">
        <v>0.56259877739999997</v>
      </c>
      <c r="J28" s="85">
        <v>0.57179915420000005</v>
      </c>
    </row>
    <row r="29" spans="1:12" s="62" customFormat="1" ht="18.899999999999999" customHeight="1" x14ac:dyDescent="0.3">
      <c r="A29" s="84" t="s">
        <v>318</v>
      </c>
      <c r="B29" s="69">
        <v>589343.13532999996</v>
      </c>
      <c r="C29" s="70">
        <v>0.47015806570000002</v>
      </c>
      <c r="D29" s="70">
        <v>0.51188669440000001</v>
      </c>
      <c r="E29" s="69">
        <v>634007.14124999999</v>
      </c>
      <c r="F29" s="70">
        <v>0.47526772210000001</v>
      </c>
      <c r="G29" s="70">
        <v>0.50240061380000001</v>
      </c>
      <c r="H29" s="69">
        <v>613353.18024000002</v>
      </c>
      <c r="I29" s="70">
        <v>0.52971170239999998</v>
      </c>
      <c r="J29" s="85">
        <v>0.54037003490000002</v>
      </c>
    </row>
    <row r="30" spans="1:12" ht="18.899999999999999" customHeight="1" x14ac:dyDescent="0.25">
      <c r="A30" s="86" t="s">
        <v>167</v>
      </c>
      <c r="B30" s="87">
        <v>29966831.43</v>
      </c>
      <c r="C30" s="88">
        <v>0.55090137930000005</v>
      </c>
      <c r="D30" s="88">
        <v>0.56248164239999998</v>
      </c>
      <c r="E30" s="87">
        <v>31789968.872000001</v>
      </c>
      <c r="F30" s="88">
        <v>0.52339074679999997</v>
      </c>
      <c r="G30" s="88">
        <v>0.53670255239999998</v>
      </c>
      <c r="H30" s="87">
        <v>35144458.870999999</v>
      </c>
      <c r="I30" s="88">
        <v>0.57376647489999999</v>
      </c>
      <c r="J30" s="89">
        <v>0.57618221290000005</v>
      </c>
    </row>
    <row r="31" spans="1:12" ht="18.899999999999999" customHeight="1" x14ac:dyDescent="0.25">
      <c r="A31" s="90" t="s">
        <v>29</v>
      </c>
      <c r="B31" s="91">
        <v>50407073.799999997</v>
      </c>
      <c r="C31" s="92">
        <v>0.52508188980000003</v>
      </c>
      <c r="D31" s="92">
        <v>0.534750226</v>
      </c>
      <c r="E31" s="91">
        <v>52509069.829000004</v>
      </c>
      <c r="F31" s="92">
        <v>0.50778095339999996</v>
      </c>
      <c r="G31" s="92">
        <v>0.51790434919999995</v>
      </c>
      <c r="H31" s="91">
        <v>56903314.284000002</v>
      </c>
      <c r="I31" s="92">
        <v>0.55823629470000002</v>
      </c>
      <c r="J31" s="93">
        <v>0.55823629470000002</v>
      </c>
      <c r="K31" s="94"/>
      <c r="L31" s="94"/>
    </row>
    <row r="32" spans="1:12" ht="18.899999999999999" customHeight="1" x14ac:dyDescent="0.25">
      <c r="A32" s="77" t="s">
        <v>415</v>
      </c>
    </row>
    <row r="33" spans="1:16" s="66" customFormat="1" ht="18.899999999999999" customHeight="1" x14ac:dyDescent="0.3">
      <c r="A33" s="62"/>
      <c r="B33" s="78"/>
      <c r="C33" s="79"/>
      <c r="D33" s="79"/>
      <c r="E33" s="79"/>
      <c r="F33" s="79"/>
      <c r="G33" s="79"/>
      <c r="H33" s="78"/>
      <c r="I33" s="79"/>
      <c r="J33" s="79"/>
      <c r="O33" s="60"/>
      <c r="P33" s="60"/>
    </row>
    <row r="34" spans="1:16" ht="15.6" x14ac:dyDescent="0.3">
      <c r="A34" s="121" t="s">
        <v>477</v>
      </c>
      <c r="B34" s="80"/>
      <c r="C34" s="80"/>
      <c r="D34" s="80"/>
      <c r="E34" s="80"/>
      <c r="F34" s="80"/>
      <c r="G34" s="80"/>
      <c r="H34" s="80"/>
      <c r="I34" s="80"/>
      <c r="J34" s="80"/>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79895E-FA41-45AC-9D52-88F558784B7A}">
  <sheetPr>
    <tabColor theme="3"/>
  </sheetPr>
  <dimension ref="A1:P53"/>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2" t="s">
        <v>469</v>
      </c>
      <c r="B1" s="61"/>
      <c r="C1" s="61"/>
      <c r="D1" s="61"/>
      <c r="E1" s="61"/>
      <c r="F1" s="61"/>
      <c r="G1" s="61"/>
      <c r="H1" s="61"/>
      <c r="I1" s="61"/>
      <c r="J1" s="61"/>
    </row>
    <row r="2" spans="1:16" s="62" customFormat="1" ht="18.899999999999999" customHeight="1" x14ac:dyDescent="0.3">
      <c r="A2" s="1" t="s">
        <v>465</v>
      </c>
      <c r="B2" s="63"/>
      <c r="C2" s="63"/>
      <c r="D2" s="63"/>
      <c r="E2" s="63"/>
      <c r="F2" s="63"/>
      <c r="G2" s="63"/>
      <c r="H2" s="63"/>
      <c r="I2" s="63"/>
      <c r="J2" s="63"/>
    </row>
    <row r="3" spans="1:16" s="66" customFormat="1" ht="54" customHeight="1" x14ac:dyDescent="0.3">
      <c r="A3" s="103" t="s">
        <v>457</v>
      </c>
      <c r="B3" s="64" t="s">
        <v>449</v>
      </c>
      <c r="C3" s="64" t="s">
        <v>459</v>
      </c>
      <c r="D3" s="64" t="s">
        <v>460</v>
      </c>
      <c r="E3" s="64" t="s">
        <v>450</v>
      </c>
      <c r="F3" s="64" t="s">
        <v>461</v>
      </c>
      <c r="G3" s="64" t="s">
        <v>462</v>
      </c>
      <c r="H3" s="64" t="s">
        <v>451</v>
      </c>
      <c r="I3" s="64" t="s">
        <v>463</v>
      </c>
      <c r="J3" s="65" t="s">
        <v>464</v>
      </c>
      <c r="O3" s="67"/>
      <c r="P3" s="67"/>
    </row>
    <row r="4" spans="1:16" s="62" customFormat="1" ht="18.899999999999999" customHeight="1" x14ac:dyDescent="0.3">
      <c r="A4" s="84" t="s">
        <v>319</v>
      </c>
      <c r="B4" s="69">
        <v>303519.91795999999</v>
      </c>
      <c r="C4" s="70">
        <v>0.56743301170000005</v>
      </c>
      <c r="D4" s="70">
        <v>0.58884514020000001</v>
      </c>
      <c r="E4" s="69">
        <v>305795.13670999999</v>
      </c>
      <c r="F4" s="70">
        <v>0.50864127859999997</v>
      </c>
      <c r="G4" s="70">
        <v>0.52742789280000002</v>
      </c>
      <c r="H4" s="69">
        <v>367503.36264000001</v>
      </c>
      <c r="I4" s="70">
        <v>0.54541905999999996</v>
      </c>
      <c r="J4" s="85">
        <v>0.55682234269999997</v>
      </c>
    </row>
    <row r="5" spans="1:16" s="62" customFormat="1" ht="18.899999999999999" customHeight="1" x14ac:dyDescent="0.3">
      <c r="A5" s="84" t="s">
        <v>340</v>
      </c>
      <c r="B5" s="69">
        <v>282283.07866</v>
      </c>
      <c r="C5" s="70">
        <v>0.52782924210000004</v>
      </c>
      <c r="D5" s="70">
        <v>0.54910397730000005</v>
      </c>
      <c r="E5" s="69">
        <v>281517.91304000001</v>
      </c>
      <c r="F5" s="70">
        <v>0.47860916869999998</v>
      </c>
      <c r="G5" s="70">
        <v>0.47631187409999998</v>
      </c>
      <c r="H5" s="69">
        <v>335685.13686000003</v>
      </c>
      <c r="I5" s="70">
        <v>0.5512976463</v>
      </c>
      <c r="J5" s="85">
        <v>0.54725103060000002</v>
      </c>
    </row>
    <row r="6" spans="1:16" s="62" customFormat="1" ht="18.899999999999999" customHeight="1" x14ac:dyDescent="0.3">
      <c r="A6" s="84" t="s">
        <v>320</v>
      </c>
      <c r="B6" s="69">
        <v>365229.99069000001</v>
      </c>
      <c r="C6" s="70">
        <v>0.56703926520000003</v>
      </c>
      <c r="D6" s="70">
        <v>0.59482970420000003</v>
      </c>
      <c r="E6" s="69">
        <v>352685.49920000002</v>
      </c>
      <c r="F6" s="70">
        <v>0.51128660370000001</v>
      </c>
      <c r="G6" s="70">
        <v>0.53030565659999995</v>
      </c>
      <c r="H6" s="69">
        <v>442178.57647999999</v>
      </c>
      <c r="I6" s="70">
        <v>0.57381076630000005</v>
      </c>
      <c r="J6" s="85">
        <v>0.58651316529999997</v>
      </c>
    </row>
    <row r="7" spans="1:16" s="62" customFormat="1" ht="18.899999999999999" customHeight="1" x14ac:dyDescent="0.3">
      <c r="A7" s="84" t="s">
        <v>335</v>
      </c>
      <c r="B7" s="69">
        <v>63077.681028999999</v>
      </c>
      <c r="C7" s="70">
        <v>0.40434410920000002</v>
      </c>
      <c r="D7" s="70">
        <v>0.41402789829999997</v>
      </c>
      <c r="E7" s="69">
        <v>64189.550047999997</v>
      </c>
      <c r="F7" s="70">
        <v>0.42650863820000001</v>
      </c>
      <c r="G7" s="70">
        <v>0.44503106009999999</v>
      </c>
      <c r="H7" s="69">
        <v>73791.272792000003</v>
      </c>
      <c r="I7" s="70">
        <v>0.53744554109999998</v>
      </c>
      <c r="J7" s="85">
        <v>0.54191155049999995</v>
      </c>
    </row>
    <row r="8" spans="1:16" s="62" customFormat="1" ht="18.899999999999999" customHeight="1" x14ac:dyDescent="0.3">
      <c r="A8" s="84" t="s">
        <v>321</v>
      </c>
      <c r="B8" s="69">
        <v>410236.34555000003</v>
      </c>
      <c r="C8" s="70">
        <v>0.52967894839999996</v>
      </c>
      <c r="D8" s="70">
        <v>0.56321349389999997</v>
      </c>
      <c r="E8" s="69">
        <v>410447.02438000002</v>
      </c>
      <c r="F8" s="70">
        <v>0.4111047921</v>
      </c>
      <c r="G8" s="70">
        <v>0.44565989280000001</v>
      </c>
      <c r="H8" s="69">
        <v>488716.18498999998</v>
      </c>
      <c r="I8" s="70">
        <v>0.49067890060000002</v>
      </c>
      <c r="J8" s="85">
        <v>0.51723229209999999</v>
      </c>
    </row>
    <row r="9" spans="1:16" s="62" customFormat="1" ht="18.899999999999999" customHeight="1" x14ac:dyDescent="0.3">
      <c r="A9" s="84" t="s">
        <v>336</v>
      </c>
      <c r="B9" s="69">
        <v>442575.59974999999</v>
      </c>
      <c r="C9" s="70">
        <v>0.55495373010000004</v>
      </c>
      <c r="D9" s="70">
        <v>0.58737946279999997</v>
      </c>
      <c r="E9" s="69">
        <v>520475.32467</v>
      </c>
      <c r="F9" s="70">
        <v>0.52277553700000001</v>
      </c>
      <c r="G9" s="70">
        <v>0.55294974350000003</v>
      </c>
      <c r="H9" s="69">
        <v>591175.70704000001</v>
      </c>
      <c r="I9" s="70">
        <v>0.53001228889999996</v>
      </c>
      <c r="J9" s="85">
        <v>0.54214938589999995</v>
      </c>
    </row>
    <row r="10" spans="1:16" s="62" customFormat="1" ht="18.899999999999999" customHeight="1" x14ac:dyDescent="0.3">
      <c r="A10" s="84" t="s">
        <v>322</v>
      </c>
      <c r="B10" s="69">
        <v>325318.79064999998</v>
      </c>
      <c r="C10" s="70">
        <v>0.46950323370000002</v>
      </c>
      <c r="D10" s="70">
        <v>0.50317857399999999</v>
      </c>
      <c r="E10" s="69">
        <v>307734.12381000002</v>
      </c>
      <c r="F10" s="70">
        <v>0.43452996869999999</v>
      </c>
      <c r="G10" s="70">
        <v>0.46147017109999999</v>
      </c>
      <c r="H10" s="69">
        <v>283331.71038</v>
      </c>
      <c r="I10" s="70">
        <v>0.47072887590000001</v>
      </c>
      <c r="J10" s="85">
        <v>0.47321275439999999</v>
      </c>
    </row>
    <row r="11" spans="1:16" s="62" customFormat="1" ht="18.899999999999999" customHeight="1" x14ac:dyDescent="0.3">
      <c r="A11" s="84" t="s">
        <v>323</v>
      </c>
      <c r="B11" s="69">
        <v>137247.43765000001</v>
      </c>
      <c r="C11" s="70">
        <v>0.3640515587</v>
      </c>
      <c r="D11" s="70">
        <v>0.4074867808</v>
      </c>
      <c r="E11" s="69">
        <v>133213.47456999999</v>
      </c>
      <c r="F11" s="70">
        <v>0.3808275431</v>
      </c>
      <c r="G11" s="70">
        <v>0.42935521329999998</v>
      </c>
      <c r="H11" s="69">
        <v>161984.76683000001</v>
      </c>
      <c r="I11" s="70">
        <v>0.45629511779999998</v>
      </c>
      <c r="J11" s="85">
        <v>0.46194119639999998</v>
      </c>
    </row>
    <row r="12" spans="1:16" s="62" customFormat="1" ht="18.899999999999999" customHeight="1" x14ac:dyDescent="0.3">
      <c r="A12" s="84" t="s">
        <v>205</v>
      </c>
      <c r="B12" s="69">
        <v>118547.70051</v>
      </c>
      <c r="C12" s="70">
        <v>0.40612435940000002</v>
      </c>
      <c r="D12" s="70">
        <v>0.43460236209999997</v>
      </c>
      <c r="E12" s="69">
        <v>126631.43333</v>
      </c>
      <c r="F12" s="70">
        <v>0.4056099722</v>
      </c>
      <c r="G12" s="70">
        <v>0.42416561209999998</v>
      </c>
      <c r="H12" s="69">
        <v>155297.40714</v>
      </c>
      <c r="I12" s="70">
        <v>0.52822247330000005</v>
      </c>
      <c r="J12" s="85">
        <v>0.53145421910000001</v>
      </c>
    </row>
    <row r="13" spans="1:16" s="62" customFormat="1" ht="18.899999999999999" customHeight="1" x14ac:dyDescent="0.3">
      <c r="A13" s="84" t="s">
        <v>324</v>
      </c>
      <c r="B13" s="69">
        <v>306485.42888000002</v>
      </c>
      <c r="C13" s="70">
        <v>0.4341768365</v>
      </c>
      <c r="D13" s="70">
        <v>0.4418962246</v>
      </c>
      <c r="E13" s="69">
        <v>349186.60339</v>
      </c>
      <c r="F13" s="70">
        <v>0.44790482729999997</v>
      </c>
      <c r="G13" s="70">
        <v>0.45623317410000003</v>
      </c>
      <c r="H13" s="69">
        <v>373263.49725999997</v>
      </c>
      <c r="I13" s="70">
        <v>0.48779861120000001</v>
      </c>
      <c r="J13" s="85">
        <v>0.47663917560000002</v>
      </c>
    </row>
    <row r="14" spans="1:16" s="62" customFormat="1" ht="18.899999999999999" customHeight="1" x14ac:dyDescent="0.3">
      <c r="A14" s="84" t="s">
        <v>337</v>
      </c>
      <c r="B14" s="69">
        <v>414930.05719999998</v>
      </c>
      <c r="C14" s="70">
        <v>0.55928030350000002</v>
      </c>
      <c r="D14" s="70">
        <v>0.57632288409999999</v>
      </c>
      <c r="E14" s="69">
        <v>451166.33051</v>
      </c>
      <c r="F14" s="70">
        <v>0.46211853990000001</v>
      </c>
      <c r="G14" s="70">
        <v>0.47247612880000001</v>
      </c>
      <c r="H14" s="69">
        <v>478745.21048000001</v>
      </c>
      <c r="I14" s="70">
        <v>0.51406121599999999</v>
      </c>
      <c r="J14" s="85">
        <v>0.51500719070000001</v>
      </c>
    </row>
    <row r="15" spans="1:16" s="62" customFormat="1" ht="18.899999999999999" customHeight="1" x14ac:dyDescent="0.3">
      <c r="A15" s="84" t="s">
        <v>325</v>
      </c>
      <c r="B15" s="69">
        <v>761067.68212999997</v>
      </c>
      <c r="C15" s="70">
        <v>0.53169462209999996</v>
      </c>
      <c r="D15" s="70">
        <v>0.55212362569999995</v>
      </c>
      <c r="E15" s="69">
        <v>680322.96577999997</v>
      </c>
      <c r="F15" s="70">
        <v>0.42744594479999998</v>
      </c>
      <c r="G15" s="70">
        <v>0.45862817080000001</v>
      </c>
      <c r="H15" s="69">
        <v>778506.05405000004</v>
      </c>
      <c r="I15" s="70">
        <v>0.4925071513</v>
      </c>
      <c r="J15" s="85">
        <v>0.50788820999999995</v>
      </c>
    </row>
    <row r="16" spans="1:16" s="62" customFormat="1" ht="18.899999999999999" customHeight="1" x14ac:dyDescent="0.3">
      <c r="A16" s="84" t="s">
        <v>338</v>
      </c>
      <c r="B16" s="69">
        <v>131311.81898000001</v>
      </c>
      <c r="C16" s="70">
        <v>0.55806127910000003</v>
      </c>
      <c r="D16" s="70">
        <v>0.57301601349999998</v>
      </c>
      <c r="E16" s="69">
        <v>150146.24510999999</v>
      </c>
      <c r="F16" s="70">
        <v>0.48108377159999999</v>
      </c>
      <c r="G16" s="70">
        <v>0.48357153670000003</v>
      </c>
      <c r="H16" s="69">
        <v>154148.76814999999</v>
      </c>
      <c r="I16" s="70">
        <v>0.56797630119999998</v>
      </c>
      <c r="J16" s="85">
        <v>0.56635086000000001</v>
      </c>
    </row>
    <row r="17" spans="1:16" s="62" customFormat="1" ht="18.899999999999999" customHeight="1" x14ac:dyDescent="0.3">
      <c r="A17" s="84" t="s">
        <v>326</v>
      </c>
      <c r="B17" s="69">
        <v>103079.45445</v>
      </c>
      <c r="C17" s="70">
        <v>0.46079326980000002</v>
      </c>
      <c r="D17" s="70">
        <v>0.45987194580000001</v>
      </c>
      <c r="E17" s="69">
        <v>84187.126218999998</v>
      </c>
      <c r="F17" s="70">
        <v>0.38007731929999999</v>
      </c>
      <c r="G17" s="70">
        <v>0.3695803989</v>
      </c>
      <c r="H17" s="69">
        <v>102359.5794</v>
      </c>
      <c r="I17" s="70">
        <v>0.50004679730000001</v>
      </c>
      <c r="J17" s="85">
        <v>0.49913738680000003</v>
      </c>
    </row>
    <row r="18" spans="1:16" s="62" customFormat="1" ht="18.899999999999999" customHeight="1" x14ac:dyDescent="0.3">
      <c r="A18" s="84" t="s">
        <v>327</v>
      </c>
      <c r="B18" s="69">
        <v>171486.81150000001</v>
      </c>
      <c r="C18" s="70">
        <v>0.3661118948</v>
      </c>
      <c r="D18" s="70">
        <v>0.37427096589999997</v>
      </c>
      <c r="E18" s="69">
        <v>170216.44769999999</v>
      </c>
      <c r="F18" s="70">
        <v>0.40489164529999999</v>
      </c>
      <c r="G18" s="70">
        <v>0.40266044249999999</v>
      </c>
      <c r="H18" s="69">
        <v>212785.88956000001</v>
      </c>
      <c r="I18" s="70">
        <v>0.58043068620000005</v>
      </c>
      <c r="J18" s="85">
        <v>0.57699079740000003</v>
      </c>
    </row>
    <row r="19" spans="1:16" s="62" customFormat="1" ht="18.899999999999999" customHeight="1" x14ac:dyDescent="0.3">
      <c r="A19" s="84" t="s">
        <v>328</v>
      </c>
      <c r="B19" s="69">
        <v>139996.52367</v>
      </c>
      <c r="C19" s="70">
        <v>0.54199196159999996</v>
      </c>
      <c r="D19" s="70">
        <v>0.52585556160000002</v>
      </c>
      <c r="E19" s="69">
        <v>149872.59646</v>
      </c>
      <c r="F19" s="70">
        <v>0.52827845070000001</v>
      </c>
      <c r="G19" s="70">
        <v>0.49267169119999998</v>
      </c>
      <c r="H19" s="69">
        <v>143249.51146000001</v>
      </c>
      <c r="I19" s="70">
        <v>0.4982591703</v>
      </c>
      <c r="J19" s="85">
        <v>0.49857100319999997</v>
      </c>
    </row>
    <row r="20" spans="1:16" s="62" customFormat="1" ht="18.899999999999999" customHeight="1" x14ac:dyDescent="0.3">
      <c r="A20" s="84" t="s">
        <v>329</v>
      </c>
      <c r="B20" s="69">
        <v>208580.4853</v>
      </c>
      <c r="C20" s="70">
        <v>0.57114043069999998</v>
      </c>
      <c r="D20" s="70">
        <v>0.58755003579999998</v>
      </c>
      <c r="E20" s="69">
        <v>204872.16618</v>
      </c>
      <c r="F20" s="70">
        <v>0.56329987950000004</v>
      </c>
      <c r="G20" s="70">
        <v>0.58370088789999997</v>
      </c>
      <c r="H20" s="69">
        <v>212482.15953999999</v>
      </c>
      <c r="I20" s="70">
        <v>0.61930096050000005</v>
      </c>
      <c r="J20" s="85">
        <v>0.63357087960000003</v>
      </c>
    </row>
    <row r="21" spans="1:16" s="62" customFormat="1" ht="18.899999999999999" customHeight="1" x14ac:dyDescent="0.3">
      <c r="A21" s="84" t="s">
        <v>330</v>
      </c>
      <c r="B21" s="69">
        <v>169934.49773999999</v>
      </c>
      <c r="C21" s="70">
        <v>0.50246746819999999</v>
      </c>
      <c r="D21" s="70">
        <v>0.51423636579999998</v>
      </c>
      <c r="E21" s="69">
        <v>157493.21124999999</v>
      </c>
      <c r="F21" s="70">
        <v>0.47494937050000002</v>
      </c>
      <c r="G21" s="70">
        <v>0.47698269189999998</v>
      </c>
      <c r="H21" s="69">
        <v>140705.80030999999</v>
      </c>
      <c r="I21" s="70">
        <v>0.55395984369999995</v>
      </c>
      <c r="J21" s="85">
        <v>0.55249983049999996</v>
      </c>
    </row>
    <row r="22" spans="1:16" s="62" customFormat="1" ht="18.899999999999999" customHeight="1" x14ac:dyDescent="0.3">
      <c r="A22" s="84" t="s">
        <v>339</v>
      </c>
      <c r="B22" s="69">
        <v>311988.99810999999</v>
      </c>
      <c r="C22" s="70">
        <v>0.48161314929999999</v>
      </c>
      <c r="D22" s="70">
        <v>0.47001789659999998</v>
      </c>
      <c r="E22" s="69">
        <v>317608.26257999998</v>
      </c>
      <c r="F22" s="70">
        <v>0.4895318474</v>
      </c>
      <c r="G22" s="70">
        <v>0.47390265879999999</v>
      </c>
      <c r="H22" s="69">
        <v>280248.98758999998</v>
      </c>
      <c r="I22" s="70">
        <v>0.4676272111</v>
      </c>
      <c r="J22" s="85">
        <v>0.46259682520000001</v>
      </c>
    </row>
    <row r="23" spans="1:16" s="62" customFormat="1" ht="18.899999999999999" customHeight="1" x14ac:dyDescent="0.3">
      <c r="A23" s="84" t="s">
        <v>331</v>
      </c>
      <c r="B23" s="69">
        <v>401238.62200999999</v>
      </c>
      <c r="C23" s="70">
        <v>0.37817023750000001</v>
      </c>
      <c r="D23" s="70">
        <v>0.41828991129999998</v>
      </c>
      <c r="E23" s="69">
        <v>470197.0808</v>
      </c>
      <c r="F23" s="70">
        <v>0.3944606383</v>
      </c>
      <c r="G23" s="70">
        <v>0.42529077790000003</v>
      </c>
      <c r="H23" s="69">
        <v>459170.35303</v>
      </c>
      <c r="I23" s="70">
        <v>0.44858377589999998</v>
      </c>
      <c r="J23" s="85">
        <v>0.47195925820000001</v>
      </c>
    </row>
    <row r="24" spans="1:16" s="62" customFormat="1" ht="18.899999999999999" customHeight="1" x14ac:dyDescent="0.3">
      <c r="A24" s="84" t="s">
        <v>332</v>
      </c>
      <c r="B24" s="69">
        <v>185128.94852999999</v>
      </c>
      <c r="C24" s="70">
        <v>0.33550008790000002</v>
      </c>
      <c r="D24" s="70">
        <v>0.35233535300000002</v>
      </c>
      <c r="E24" s="69">
        <v>205682.50034999999</v>
      </c>
      <c r="F24" s="70">
        <v>0.36979953319999997</v>
      </c>
      <c r="G24" s="70">
        <v>0.37909850560000002</v>
      </c>
      <c r="H24" s="69">
        <v>233058.69563</v>
      </c>
      <c r="I24" s="70">
        <v>0.43758673609999998</v>
      </c>
      <c r="J24" s="85">
        <v>0.43752051180000001</v>
      </c>
    </row>
    <row r="25" spans="1:16" s="62" customFormat="1" ht="18.899999999999999" customHeight="1" x14ac:dyDescent="0.3">
      <c r="A25" s="84" t="s">
        <v>333</v>
      </c>
      <c r="B25" s="69">
        <v>407184.06089999998</v>
      </c>
      <c r="C25" s="70">
        <v>0.33977308150000002</v>
      </c>
      <c r="D25" s="70">
        <v>0.32866085249999999</v>
      </c>
      <c r="E25" s="69">
        <v>453481.67135000002</v>
      </c>
      <c r="F25" s="70">
        <v>0.35953513939999998</v>
      </c>
      <c r="G25" s="70">
        <v>0.35159282310000001</v>
      </c>
      <c r="H25" s="69">
        <v>533804.62999000004</v>
      </c>
      <c r="I25" s="70">
        <v>0.43416399350000001</v>
      </c>
      <c r="J25" s="85">
        <v>0.41250977690000001</v>
      </c>
    </row>
    <row r="26" spans="1:16" s="62" customFormat="1" ht="18.899999999999999" customHeight="1" x14ac:dyDescent="0.3">
      <c r="A26" s="84" t="s">
        <v>334</v>
      </c>
      <c r="B26" s="69">
        <v>175567.82496999999</v>
      </c>
      <c r="C26" s="70">
        <v>0.39093258730000002</v>
      </c>
      <c r="D26" s="70">
        <v>0.3961269529</v>
      </c>
      <c r="E26" s="69">
        <v>205346.17345</v>
      </c>
      <c r="F26" s="70">
        <v>0.4527032043</v>
      </c>
      <c r="G26" s="70">
        <v>0.44952962359999998</v>
      </c>
      <c r="H26" s="69">
        <v>180146.48538</v>
      </c>
      <c r="I26" s="70">
        <v>0.44612799749999998</v>
      </c>
      <c r="J26" s="85">
        <v>0.44629881859999998</v>
      </c>
    </row>
    <row r="27" spans="1:16" s="62" customFormat="1" ht="18.899999999999999" customHeight="1" x14ac:dyDescent="0.3">
      <c r="A27" s="86" t="s">
        <v>172</v>
      </c>
      <c r="B27" s="87">
        <v>6336017.7567999996</v>
      </c>
      <c r="C27" s="88">
        <v>0.4700309909</v>
      </c>
      <c r="D27" s="88">
        <v>0.48176800590000002</v>
      </c>
      <c r="E27" s="87">
        <v>6552468.8608999997</v>
      </c>
      <c r="F27" s="88">
        <v>0.44314459070000001</v>
      </c>
      <c r="G27" s="88">
        <v>0.45439318940000001</v>
      </c>
      <c r="H27" s="87">
        <v>7182339.7470000004</v>
      </c>
      <c r="I27" s="88">
        <v>0.50064405540000001</v>
      </c>
      <c r="J27" s="89">
        <v>0.50001953750000006</v>
      </c>
    </row>
    <row r="28" spans="1:16" ht="18.899999999999999" customHeight="1" x14ac:dyDescent="0.25">
      <c r="A28" s="90" t="s">
        <v>29</v>
      </c>
      <c r="B28" s="91">
        <v>50407073.799999997</v>
      </c>
      <c r="C28" s="92">
        <v>0.52508188980000003</v>
      </c>
      <c r="D28" s="92">
        <v>0.534750226</v>
      </c>
      <c r="E28" s="91">
        <v>52509069.829000004</v>
      </c>
      <c r="F28" s="92">
        <v>0.50778095339999996</v>
      </c>
      <c r="G28" s="92">
        <v>0.51790434919999995</v>
      </c>
      <c r="H28" s="91">
        <v>56903314.284000002</v>
      </c>
      <c r="I28" s="92">
        <v>0.55823629470000002</v>
      </c>
      <c r="J28" s="93">
        <v>0.55823629470000002</v>
      </c>
      <c r="K28" s="94"/>
      <c r="L28" s="94"/>
    </row>
    <row r="29" spans="1:16" ht="18.899999999999999" customHeight="1" x14ac:dyDescent="0.25">
      <c r="A29" s="77" t="s">
        <v>415</v>
      </c>
    </row>
    <row r="30" spans="1:16" s="66" customFormat="1" ht="18.899999999999999" customHeight="1" x14ac:dyDescent="0.3">
      <c r="A30" s="62"/>
      <c r="B30" s="80"/>
      <c r="C30" s="80"/>
      <c r="D30" s="80"/>
      <c r="E30" s="80"/>
      <c r="F30" s="80"/>
      <c r="G30" s="80"/>
      <c r="H30" s="80"/>
      <c r="I30" s="80"/>
      <c r="J30" s="80"/>
      <c r="O30" s="60"/>
      <c r="P30" s="60"/>
    </row>
    <row r="31" spans="1:16" ht="15.6" x14ac:dyDescent="0.3">
      <c r="A31" s="121" t="s">
        <v>477</v>
      </c>
    </row>
    <row r="32" spans="1:16" x14ac:dyDescent="0.25">
      <c r="B32" s="79"/>
      <c r="H32" s="79"/>
    </row>
    <row r="33" s="79" customFormat="1" x14ac:dyDescent="0.25"/>
    <row r="34" s="79" customFormat="1" x14ac:dyDescent="0.25"/>
    <row r="35" s="79" customFormat="1" x14ac:dyDescent="0.25"/>
    <row r="36" s="79" customFormat="1" x14ac:dyDescent="0.25"/>
    <row r="37" s="79" customFormat="1" x14ac:dyDescent="0.25"/>
    <row r="38" s="79" customFormat="1" x14ac:dyDescent="0.25"/>
    <row r="39" s="79" customFormat="1" x14ac:dyDescent="0.25"/>
    <row r="40" s="79" customFormat="1" x14ac:dyDescent="0.25"/>
    <row r="41" s="79" customFormat="1" x14ac:dyDescent="0.25"/>
    <row r="42" s="79" customFormat="1" x14ac:dyDescent="0.25"/>
    <row r="43" s="79" customFormat="1" x14ac:dyDescent="0.25"/>
    <row r="44" s="79" customFormat="1" x14ac:dyDescent="0.25"/>
    <row r="45" s="79" customFormat="1" x14ac:dyDescent="0.25"/>
    <row r="46" s="79" customFormat="1" x14ac:dyDescent="0.25"/>
    <row r="47" s="79" customFormat="1" x14ac:dyDescent="0.25"/>
    <row r="48" s="79" customFormat="1" x14ac:dyDescent="0.25"/>
    <row r="49" spans="1:10" x14ac:dyDescent="0.25">
      <c r="B49" s="79"/>
      <c r="H49" s="79"/>
    </row>
    <row r="50" spans="1:10" x14ac:dyDescent="0.25">
      <c r="B50" s="79"/>
      <c r="H50" s="79"/>
    </row>
    <row r="51" spans="1:10" x14ac:dyDescent="0.25">
      <c r="A51" s="62"/>
      <c r="B51" s="62"/>
      <c r="C51" s="62"/>
      <c r="D51" s="62"/>
      <c r="F51" s="62"/>
      <c r="G51" s="62"/>
      <c r="H51" s="62"/>
      <c r="I51" s="62"/>
      <c r="J51" s="62"/>
    </row>
    <row r="52" spans="1:10" x14ac:dyDescent="0.25">
      <c r="B52" s="79"/>
      <c r="H52" s="79"/>
    </row>
    <row r="53" spans="1:10" x14ac:dyDescent="0.25">
      <c r="B53" s="79"/>
      <c r="H53"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8C3C11-7687-406C-B86A-EC482BCDCF8F}">
  <sheetPr>
    <tabColor theme="3"/>
  </sheetPr>
  <dimension ref="A1:P46"/>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2" t="s">
        <v>470</v>
      </c>
      <c r="B1" s="61"/>
      <c r="C1" s="61"/>
      <c r="D1" s="61"/>
      <c r="E1" s="61"/>
      <c r="F1" s="61"/>
      <c r="G1" s="61"/>
      <c r="H1" s="61"/>
      <c r="I1" s="61"/>
      <c r="J1" s="61"/>
    </row>
    <row r="2" spans="1:16" s="62" customFormat="1" ht="18.899999999999999" customHeight="1" x14ac:dyDescent="0.3">
      <c r="A2" s="1" t="s">
        <v>465</v>
      </c>
      <c r="B2" s="63"/>
      <c r="C2" s="63"/>
      <c r="D2" s="63"/>
      <c r="E2" s="63"/>
      <c r="F2" s="63"/>
      <c r="G2" s="63"/>
      <c r="H2" s="63"/>
      <c r="I2" s="63"/>
      <c r="J2" s="63"/>
    </row>
    <row r="3" spans="1:16" s="66" customFormat="1" ht="54" customHeight="1" x14ac:dyDescent="0.3">
      <c r="A3" s="103" t="s">
        <v>457</v>
      </c>
      <c r="B3" s="64" t="s">
        <v>449</v>
      </c>
      <c r="C3" s="64" t="s">
        <v>459</v>
      </c>
      <c r="D3" s="64" t="s">
        <v>460</v>
      </c>
      <c r="E3" s="64" t="s">
        <v>450</v>
      </c>
      <c r="F3" s="64" t="s">
        <v>461</v>
      </c>
      <c r="G3" s="64" t="s">
        <v>462</v>
      </c>
      <c r="H3" s="64" t="s">
        <v>451</v>
      </c>
      <c r="I3" s="64" t="s">
        <v>463</v>
      </c>
      <c r="J3" s="65" t="s">
        <v>464</v>
      </c>
      <c r="O3" s="67"/>
      <c r="P3" s="67"/>
    </row>
    <row r="4" spans="1:16" s="62" customFormat="1" ht="18.899999999999999" customHeight="1" x14ac:dyDescent="0.3">
      <c r="A4" s="84" t="s">
        <v>341</v>
      </c>
      <c r="B4" s="69">
        <v>642881.36777000001</v>
      </c>
      <c r="C4" s="70">
        <v>0.63771586920000001</v>
      </c>
      <c r="D4" s="70">
        <v>0.65372759869999997</v>
      </c>
      <c r="E4" s="69">
        <v>680509.12652000005</v>
      </c>
      <c r="F4" s="70">
        <v>0.60754318949999997</v>
      </c>
      <c r="G4" s="70">
        <v>0.61659428360000001</v>
      </c>
      <c r="H4" s="69">
        <v>750316.69418999995</v>
      </c>
      <c r="I4" s="70">
        <v>0.59795719970000005</v>
      </c>
      <c r="J4" s="85">
        <v>0.5961624525</v>
      </c>
    </row>
    <row r="5" spans="1:16" s="62" customFormat="1" ht="18.899999999999999" customHeight="1" x14ac:dyDescent="0.3">
      <c r="A5" s="84" t="s">
        <v>349</v>
      </c>
      <c r="B5" s="69">
        <v>314289.82247000001</v>
      </c>
      <c r="C5" s="70">
        <v>0.45808165350000002</v>
      </c>
      <c r="D5" s="70">
        <v>0.42733756830000003</v>
      </c>
      <c r="E5" s="69">
        <v>379097.98547999997</v>
      </c>
      <c r="F5" s="70">
        <v>0.54366554639999998</v>
      </c>
      <c r="G5" s="70">
        <v>0.4947212298</v>
      </c>
      <c r="H5" s="69">
        <v>405890.30362000002</v>
      </c>
      <c r="I5" s="70">
        <v>0.56999059630000004</v>
      </c>
      <c r="J5" s="85">
        <v>0.53720793239999998</v>
      </c>
    </row>
    <row r="6" spans="1:16" s="62" customFormat="1" ht="18.899999999999999" customHeight="1" x14ac:dyDescent="0.3">
      <c r="A6" s="84" t="s">
        <v>342</v>
      </c>
      <c r="B6" s="69">
        <v>349294.82484000002</v>
      </c>
      <c r="C6" s="70">
        <v>0.60348103809999998</v>
      </c>
      <c r="D6" s="70">
        <v>0.60375020540000002</v>
      </c>
      <c r="E6" s="69">
        <v>394997.55093999999</v>
      </c>
      <c r="F6" s="70">
        <v>0.58665906869999995</v>
      </c>
      <c r="G6" s="70">
        <v>0.57610710210000005</v>
      </c>
      <c r="H6" s="69">
        <v>422003.52480000001</v>
      </c>
      <c r="I6" s="70">
        <v>0.59487387199999997</v>
      </c>
      <c r="J6" s="85">
        <v>0.59708532329999997</v>
      </c>
    </row>
    <row r="7" spans="1:16" s="62" customFormat="1" ht="18.899999999999999" customHeight="1" x14ac:dyDescent="0.3">
      <c r="A7" s="84" t="s">
        <v>350</v>
      </c>
      <c r="B7" s="69">
        <v>744626.06506000005</v>
      </c>
      <c r="C7" s="70">
        <v>0.61784439520000001</v>
      </c>
      <c r="D7" s="70">
        <v>0.62036530339999996</v>
      </c>
      <c r="E7" s="69">
        <v>775108.98641000001</v>
      </c>
      <c r="F7" s="70">
        <v>0.60183941799999996</v>
      </c>
      <c r="G7" s="70">
        <v>0.57913827429999998</v>
      </c>
      <c r="H7" s="69">
        <v>800860.23537999997</v>
      </c>
      <c r="I7" s="70">
        <v>0.60115615929999999</v>
      </c>
      <c r="J7" s="85">
        <v>0.58166902760000005</v>
      </c>
    </row>
    <row r="8" spans="1:16" s="62" customFormat="1" ht="18.899999999999999" customHeight="1" x14ac:dyDescent="0.3">
      <c r="A8" s="84" t="s">
        <v>351</v>
      </c>
      <c r="B8" s="69">
        <v>195549.97855999999</v>
      </c>
      <c r="C8" s="70">
        <v>0.56779900859999999</v>
      </c>
      <c r="D8" s="70">
        <v>0.57434926659999996</v>
      </c>
      <c r="E8" s="69">
        <v>140920.00190999999</v>
      </c>
      <c r="F8" s="70">
        <v>0.65605215039999998</v>
      </c>
      <c r="G8" s="70">
        <v>0.65916824740000002</v>
      </c>
      <c r="H8" s="69">
        <v>202929.42728999999</v>
      </c>
      <c r="I8" s="70">
        <v>0.67553071669999998</v>
      </c>
      <c r="J8" s="85">
        <v>0.68231960359999999</v>
      </c>
    </row>
    <row r="9" spans="1:16" s="62" customFormat="1" ht="18.899999999999999" customHeight="1" x14ac:dyDescent="0.3">
      <c r="A9" s="84" t="s">
        <v>352</v>
      </c>
      <c r="B9" s="69">
        <v>739575.37497</v>
      </c>
      <c r="C9" s="70">
        <v>0.51068593770000004</v>
      </c>
      <c r="D9" s="70">
        <v>0.51996029290000001</v>
      </c>
      <c r="E9" s="69">
        <v>758113.76051000005</v>
      </c>
      <c r="F9" s="70">
        <v>0.50924548970000005</v>
      </c>
      <c r="G9" s="70">
        <v>0.50978892519999996</v>
      </c>
      <c r="H9" s="69">
        <v>869876.59273999999</v>
      </c>
      <c r="I9" s="70">
        <v>0.58735759129999998</v>
      </c>
      <c r="J9" s="85">
        <v>0.57254907870000005</v>
      </c>
    </row>
    <row r="10" spans="1:16" s="62" customFormat="1" ht="18.899999999999999" customHeight="1" x14ac:dyDescent="0.3">
      <c r="A10" s="84" t="s">
        <v>343</v>
      </c>
      <c r="B10" s="69">
        <v>119421.44409</v>
      </c>
      <c r="C10" s="70">
        <v>0.45252536599999998</v>
      </c>
      <c r="D10" s="70">
        <v>0.446348364</v>
      </c>
      <c r="E10" s="69">
        <v>135467.10475999999</v>
      </c>
      <c r="F10" s="70">
        <v>0.52062684380000002</v>
      </c>
      <c r="G10" s="70">
        <v>0.51723561419999997</v>
      </c>
      <c r="H10" s="69">
        <v>139365.61795000001</v>
      </c>
      <c r="I10" s="70">
        <v>0.58020656930000003</v>
      </c>
      <c r="J10" s="85">
        <v>0.57803381649999996</v>
      </c>
    </row>
    <row r="11" spans="1:16" s="62" customFormat="1" ht="18.899999999999999" customHeight="1" x14ac:dyDescent="0.3">
      <c r="A11" s="84" t="s">
        <v>344</v>
      </c>
      <c r="B11" s="69">
        <v>339906.65237000003</v>
      </c>
      <c r="C11" s="70">
        <v>0.67161954629999998</v>
      </c>
      <c r="D11" s="70">
        <v>0.66658724150000004</v>
      </c>
      <c r="E11" s="69">
        <v>336075.86332</v>
      </c>
      <c r="F11" s="70">
        <v>0.64954747450000005</v>
      </c>
      <c r="G11" s="70">
        <v>0.63892376250000005</v>
      </c>
      <c r="H11" s="69">
        <v>350895.86177999998</v>
      </c>
      <c r="I11" s="70">
        <v>0.68095451539999996</v>
      </c>
      <c r="J11" s="85">
        <v>0.64416814919999998</v>
      </c>
    </row>
    <row r="12" spans="1:16" s="62" customFormat="1" ht="18.899999999999999" customHeight="1" x14ac:dyDescent="0.3">
      <c r="A12" s="84" t="s">
        <v>345</v>
      </c>
      <c r="B12" s="69">
        <v>428711.32562999998</v>
      </c>
      <c r="C12" s="70">
        <v>0.62494362339999998</v>
      </c>
      <c r="D12" s="70">
        <v>0.64457388520000003</v>
      </c>
      <c r="E12" s="69">
        <v>438706.56867000001</v>
      </c>
      <c r="F12" s="70">
        <v>0.60039218380000003</v>
      </c>
      <c r="G12" s="70">
        <v>0.61130989189999996</v>
      </c>
      <c r="H12" s="69">
        <v>512835.70217</v>
      </c>
      <c r="I12" s="70">
        <v>0.66766788460000004</v>
      </c>
      <c r="J12" s="85">
        <v>0.677373479</v>
      </c>
    </row>
    <row r="13" spans="1:16" s="62" customFormat="1" ht="18.899999999999999" customHeight="1" x14ac:dyDescent="0.3">
      <c r="A13" s="84" t="s">
        <v>346</v>
      </c>
      <c r="B13" s="69">
        <v>188906.38495000001</v>
      </c>
      <c r="C13" s="70">
        <v>0.59535576729999995</v>
      </c>
      <c r="D13" s="70">
        <v>0.57968486730000002</v>
      </c>
      <c r="E13" s="69">
        <v>181175.61293</v>
      </c>
      <c r="F13" s="70">
        <v>0.58330847689999998</v>
      </c>
      <c r="G13" s="70">
        <v>0.57742041170000002</v>
      </c>
      <c r="H13" s="69">
        <v>184202.30084000001</v>
      </c>
      <c r="I13" s="70">
        <v>0.61544370479999999</v>
      </c>
      <c r="J13" s="85">
        <v>0.59203448820000004</v>
      </c>
    </row>
    <row r="14" spans="1:16" s="62" customFormat="1" ht="18.899999999999999" customHeight="1" x14ac:dyDescent="0.3">
      <c r="A14" s="84" t="s">
        <v>353</v>
      </c>
      <c r="B14" s="69">
        <v>118448.02248</v>
      </c>
      <c r="C14" s="70">
        <v>0.25946992880000003</v>
      </c>
      <c r="D14" s="70">
        <v>0.25736226429999998</v>
      </c>
      <c r="E14" s="69">
        <v>107730.69835999999</v>
      </c>
      <c r="F14" s="70">
        <v>0.24351423680000001</v>
      </c>
      <c r="G14" s="70">
        <v>0.2440913069</v>
      </c>
      <c r="H14" s="69">
        <v>134779.05457000001</v>
      </c>
      <c r="I14" s="70">
        <v>0.3098369071</v>
      </c>
      <c r="J14" s="85">
        <v>0.31201337109999999</v>
      </c>
    </row>
    <row r="15" spans="1:16" s="62" customFormat="1" ht="18.899999999999999" customHeight="1" x14ac:dyDescent="0.3">
      <c r="A15" s="84" t="s">
        <v>347</v>
      </c>
      <c r="B15" s="69">
        <v>463837.85122999997</v>
      </c>
      <c r="C15" s="70">
        <v>0.58721085100000003</v>
      </c>
      <c r="D15" s="70">
        <v>0.57344158010000001</v>
      </c>
      <c r="E15" s="69">
        <v>499636.52831000002</v>
      </c>
      <c r="F15" s="70">
        <v>0.58144597730000003</v>
      </c>
      <c r="G15" s="70">
        <v>0.55926606469999995</v>
      </c>
      <c r="H15" s="69">
        <v>483890.05953999999</v>
      </c>
      <c r="I15" s="70">
        <v>0.55441115900000004</v>
      </c>
      <c r="J15" s="85">
        <v>0.54065161370000003</v>
      </c>
    </row>
    <row r="16" spans="1:16" s="62" customFormat="1" ht="18.899999999999999" customHeight="1" x14ac:dyDescent="0.3">
      <c r="A16" s="84" t="s">
        <v>354</v>
      </c>
      <c r="B16" s="69">
        <v>249930.65348000001</v>
      </c>
      <c r="C16" s="70">
        <v>0.47407180100000001</v>
      </c>
      <c r="D16" s="70">
        <v>0.4912492906</v>
      </c>
      <c r="E16" s="69">
        <v>212936.51011999999</v>
      </c>
      <c r="F16" s="70">
        <v>0.46050283330000003</v>
      </c>
      <c r="G16" s="70">
        <v>0.47148683759999999</v>
      </c>
      <c r="H16" s="69">
        <v>236520.12867999999</v>
      </c>
      <c r="I16" s="70">
        <v>0.51117382469999995</v>
      </c>
      <c r="J16" s="85">
        <v>0.5029070336</v>
      </c>
    </row>
    <row r="17" spans="1:16" s="62" customFormat="1" ht="18.899999999999999" customHeight="1" x14ac:dyDescent="0.3">
      <c r="A17" s="84" t="s">
        <v>355</v>
      </c>
      <c r="B17" s="69">
        <v>193972.23681</v>
      </c>
      <c r="C17" s="70">
        <v>0.36310789370000002</v>
      </c>
      <c r="D17" s="70">
        <v>0.39185030710000002</v>
      </c>
      <c r="E17" s="69">
        <v>213055.27121000001</v>
      </c>
      <c r="F17" s="70">
        <v>0.43757500760000001</v>
      </c>
      <c r="G17" s="70">
        <v>0.45403288510000001</v>
      </c>
      <c r="H17" s="69">
        <v>215536.17631000001</v>
      </c>
      <c r="I17" s="70">
        <v>0.4466145386</v>
      </c>
      <c r="J17" s="85">
        <v>0.4557309752</v>
      </c>
    </row>
    <row r="18" spans="1:16" s="62" customFormat="1" ht="18.899999999999999" customHeight="1" x14ac:dyDescent="0.3">
      <c r="A18" s="84" t="s">
        <v>348</v>
      </c>
      <c r="B18" s="69">
        <v>63849.288910000003</v>
      </c>
      <c r="C18" s="70">
        <v>0.48188142569999998</v>
      </c>
      <c r="D18" s="70">
        <v>0.52549129360000002</v>
      </c>
      <c r="E18" s="69">
        <v>49968.438491000001</v>
      </c>
      <c r="F18" s="70">
        <v>0.37485700290000001</v>
      </c>
      <c r="G18" s="70">
        <v>0.41915503250000002</v>
      </c>
      <c r="H18" s="69">
        <v>29933.014544000001</v>
      </c>
      <c r="I18" s="70">
        <v>0.3632647396</v>
      </c>
      <c r="J18" s="85">
        <v>0.3913154378</v>
      </c>
    </row>
    <row r="19" spans="1:16" s="62" customFormat="1" ht="18.899999999999999" customHeight="1" x14ac:dyDescent="0.3">
      <c r="A19" s="86" t="s">
        <v>47</v>
      </c>
      <c r="B19" s="87">
        <v>5153201.2936000004</v>
      </c>
      <c r="C19" s="88">
        <v>0.54333445380000001</v>
      </c>
      <c r="D19" s="88">
        <v>0.53797250100000005</v>
      </c>
      <c r="E19" s="87">
        <v>5303500.0078999996</v>
      </c>
      <c r="F19" s="88">
        <v>0.54758241949999997</v>
      </c>
      <c r="G19" s="88">
        <v>0.53662663970000002</v>
      </c>
      <c r="H19" s="87">
        <v>5739834.6944000004</v>
      </c>
      <c r="I19" s="88">
        <v>0.57696638570000003</v>
      </c>
      <c r="J19" s="89">
        <v>0.5608907233</v>
      </c>
    </row>
    <row r="20" spans="1:16" ht="18.899999999999999" customHeight="1" x14ac:dyDescent="0.25">
      <c r="A20" s="90" t="s">
        <v>29</v>
      </c>
      <c r="B20" s="91">
        <v>50407073.799999997</v>
      </c>
      <c r="C20" s="92">
        <v>0.52508188980000003</v>
      </c>
      <c r="D20" s="92">
        <v>0.534750226</v>
      </c>
      <c r="E20" s="91">
        <v>52509069.829000004</v>
      </c>
      <c r="F20" s="92">
        <v>0.50778095339999996</v>
      </c>
      <c r="G20" s="92">
        <v>0.51790434919999995</v>
      </c>
      <c r="H20" s="91">
        <v>56903314.284000002</v>
      </c>
      <c r="I20" s="92">
        <v>0.55823629470000002</v>
      </c>
      <c r="J20" s="93">
        <v>0.55823629470000002</v>
      </c>
      <c r="K20" s="94"/>
      <c r="L20" s="94"/>
    </row>
    <row r="21" spans="1:16" ht="18.899999999999999" customHeight="1" x14ac:dyDescent="0.25">
      <c r="A21" s="77" t="s">
        <v>415</v>
      </c>
    </row>
    <row r="22" spans="1:16" s="66" customFormat="1" ht="18.899999999999999" customHeight="1" x14ac:dyDescent="0.3">
      <c r="A22" s="62"/>
      <c r="B22" s="78"/>
      <c r="C22" s="79"/>
      <c r="D22" s="79"/>
      <c r="E22" s="79"/>
      <c r="F22" s="79"/>
      <c r="G22" s="79"/>
      <c r="H22" s="78"/>
      <c r="I22" s="79"/>
      <c r="J22" s="79"/>
      <c r="O22" s="60"/>
      <c r="P22" s="60"/>
    </row>
    <row r="23" spans="1:16" ht="15.6" x14ac:dyDescent="0.3">
      <c r="A23" s="121" t="s">
        <v>477</v>
      </c>
      <c r="B23" s="80"/>
      <c r="C23" s="80"/>
      <c r="D23" s="80"/>
      <c r="E23" s="80"/>
      <c r="F23" s="80"/>
      <c r="G23" s="80"/>
      <c r="H23" s="80"/>
      <c r="I23" s="80"/>
      <c r="J23" s="80"/>
    </row>
    <row r="25" spans="1:16" x14ac:dyDescent="0.25">
      <c r="B25" s="79"/>
      <c r="H25" s="79"/>
    </row>
    <row r="26" spans="1:16" x14ac:dyDescent="0.25">
      <c r="B26" s="79"/>
      <c r="H26" s="79"/>
    </row>
    <row r="27" spans="1:16" x14ac:dyDescent="0.25">
      <c r="B27" s="79"/>
      <c r="H27" s="79"/>
    </row>
    <row r="28" spans="1:16" x14ac:dyDescent="0.25">
      <c r="B28" s="79"/>
      <c r="H28" s="79"/>
    </row>
    <row r="29" spans="1:16" x14ac:dyDescent="0.25">
      <c r="B29" s="79"/>
      <c r="H29" s="79"/>
    </row>
    <row r="30" spans="1:16" x14ac:dyDescent="0.25">
      <c r="B30" s="79"/>
      <c r="H30" s="79"/>
    </row>
    <row r="31" spans="1:16" x14ac:dyDescent="0.25">
      <c r="B31" s="79"/>
      <c r="H31" s="79"/>
    </row>
    <row r="32" spans="1:16"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B37" s="79"/>
      <c r="H37" s="79"/>
    </row>
    <row r="38" spans="1:10" x14ac:dyDescent="0.25">
      <c r="B38" s="79"/>
      <c r="H38" s="79"/>
    </row>
    <row r="39" spans="1:10" x14ac:dyDescent="0.25">
      <c r="B39" s="79"/>
      <c r="H39" s="79"/>
    </row>
    <row r="40" spans="1:10" x14ac:dyDescent="0.25">
      <c r="B40" s="79"/>
      <c r="H40" s="79"/>
    </row>
    <row r="41" spans="1:10" x14ac:dyDescent="0.25">
      <c r="B41" s="79"/>
      <c r="H41" s="79"/>
    </row>
    <row r="42" spans="1:10" x14ac:dyDescent="0.25">
      <c r="B42" s="79"/>
      <c r="H42" s="79"/>
    </row>
    <row r="43" spans="1:10" x14ac:dyDescent="0.25">
      <c r="B43" s="79"/>
      <c r="H43" s="79"/>
    </row>
    <row r="44" spans="1:10" x14ac:dyDescent="0.25">
      <c r="A44" s="62"/>
      <c r="B44" s="62"/>
      <c r="C44" s="62"/>
      <c r="D44" s="62"/>
      <c r="F44" s="62"/>
      <c r="G44" s="62"/>
      <c r="H44" s="62"/>
      <c r="I44" s="62"/>
      <c r="J44" s="62"/>
    </row>
    <row r="45" spans="1:10" x14ac:dyDescent="0.25">
      <c r="B45" s="79"/>
      <c r="H45" s="79"/>
    </row>
    <row r="46" spans="1:10" x14ac:dyDescent="0.25">
      <c r="B46" s="79"/>
      <c r="H46"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4F8F4-6029-45BB-9A27-D23C212D4BBC}">
  <sheetPr>
    <tabColor theme="3"/>
  </sheetPr>
  <dimension ref="A1:P47"/>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2" t="s">
        <v>471</v>
      </c>
      <c r="B1" s="61"/>
      <c r="C1" s="61"/>
      <c r="D1" s="61"/>
      <c r="E1" s="61"/>
      <c r="F1" s="61"/>
      <c r="G1" s="61"/>
      <c r="H1" s="61"/>
      <c r="I1" s="61"/>
      <c r="J1" s="61"/>
    </row>
    <row r="2" spans="1:16" s="62" customFormat="1" ht="18.899999999999999" customHeight="1" x14ac:dyDescent="0.3">
      <c r="A2" s="1" t="s">
        <v>465</v>
      </c>
      <c r="B2" s="63"/>
      <c r="C2" s="63"/>
      <c r="D2" s="63"/>
      <c r="E2" s="63"/>
      <c r="F2" s="63"/>
      <c r="G2" s="63"/>
      <c r="H2" s="63"/>
      <c r="I2" s="63"/>
      <c r="J2" s="63"/>
    </row>
    <row r="3" spans="1:16" s="66" customFormat="1" ht="54" customHeight="1" x14ac:dyDescent="0.3">
      <c r="A3" s="103" t="s">
        <v>457</v>
      </c>
      <c r="B3" s="64" t="s">
        <v>449</v>
      </c>
      <c r="C3" s="64" t="s">
        <v>459</v>
      </c>
      <c r="D3" s="64" t="s">
        <v>460</v>
      </c>
      <c r="E3" s="64" t="s">
        <v>450</v>
      </c>
      <c r="F3" s="64" t="s">
        <v>461</v>
      </c>
      <c r="G3" s="64" t="s">
        <v>462</v>
      </c>
      <c r="H3" s="64" t="s">
        <v>451</v>
      </c>
      <c r="I3" s="64" t="s">
        <v>463</v>
      </c>
      <c r="J3" s="65" t="s">
        <v>464</v>
      </c>
      <c r="O3" s="67"/>
      <c r="P3" s="67"/>
    </row>
    <row r="4" spans="1:16" s="62" customFormat="1" ht="18.899999999999999" customHeight="1" x14ac:dyDescent="0.3">
      <c r="A4" s="84" t="s">
        <v>371</v>
      </c>
      <c r="B4" s="69">
        <v>592662.36520999996</v>
      </c>
      <c r="C4" s="70">
        <v>0.4424834741</v>
      </c>
      <c r="D4" s="70">
        <v>0.473676547</v>
      </c>
      <c r="E4" s="69">
        <v>667508.06481000001</v>
      </c>
      <c r="F4" s="70">
        <v>0.47617924439999998</v>
      </c>
      <c r="G4" s="70">
        <v>0.50322798319999995</v>
      </c>
      <c r="H4" s="69">
        <v>728260.93516999995</v>
      </c>
      <c r="I4" s="70">
        <v>0.55083649889999997</v>
      </c>
      <c r="J4" s="85">
        <v>0.567133102</v>
      </c>
    </row>
    <row r="5" spans="1:16" s="62" customFormat="1" ht="18.899999999999999" customHeight="1" x14ac:dyDescent="0.3">
      <c r="A5" s="84" t="s">
        <v>356</v>
      </c>
      <c r="B5" s="69">
        <v>589218.50603000005</v>
      </c>
      <c r="C5" s="70">
        <v>0.46615388140000003</v>
      </c>
      <c r="D5" s="70">
        <v>0.46887342710000002</v>
      </c>
      <c r="E5" s="69">
        <v>555638.39703999995</v>
      </c>
      <c r="F5" s="70">
        <v>0.46222310709999997</v>
      </c>
      <c r="G5" s="70">
        <v>0.46415818520000002</v>
      </c>
      <c r="H5" s="69">
        <v>563245.35008</v>
      </c>
      <c r="I5" s="70">
        <v>0.48484578639999998</v>
      </c>
      <c r="J5" s="85">
        <v>0.47253871819999999</v>
      </c>
    </row>
    <row r="6" spans="1:16" s="62" customFormat="1" ht="18.899999999999999" customHeight="1" x14ac:dyDescent="0.3">
      <c r="A6" s="84" t="s">
        <v>389</v>
      </c>
      <c r="B6" s="69">
        <v>386387.13451</v>
      </c>
      <c r="C6" s="70">
        <v>0.45064979529999999</v>
      </c>
      <c r="D6" s="70">
        <v>0.4774398494</v>
      </c>
      <c r="E6" s="69">
        <v>487175.67220999999</v>
      </c>
      <c r="F6" s="70">
        <v>0.50468835820000002</v>
      </c>
      <c r="G6" s="70">
        <v>0.52914094229999997</v>
      </c>
      <c r="H6" s="69">
        <v>573297.21181000001</v>
      </c>
      <c r="I6" s="70">
        <v>0.5438736475</v>
      </c>
      <c r="J6" s="85">
        <v>0.56137792890000004</v>
      </c>
    </row>
    <row r="7" spans="1:16" s="62" customFormat="1" ht="18.899999999999999" customHeight="1" x14ac:dyDescent="0.3">
      <c r="A7" s="84" t="s">
        <v>357</v>
      </c>
      <c r="B7" s="69">
        <v>533555.79579999996</v>
      </c>
      <c r="C7" s="70">
        <v>0.59601853859999998</v>
      </c>
      <c r="D7" s="70">
        <v>0.60091873340000002</v>
      </c>
      <c r="E7" s="69">
        <v>574943.33888000005</v>
      </c>
      <c r="F7" s="70">
        <v>0.63452526090000005</v>
      </c>
      <c r="G7" s="70">
        <v>0.64142094510000003</v>
      </c>
      <c r="H7" s="69">
        <v>594723.66093999997</v>
      </c>
      <c r="I7" s="70">
        <v>0.64093508020000001</v>
      </c>
      <c r="J7" s="85">
        <v>0.63445104559999999</v>
      </c>
    </row>
    <row r="8" spans="1:16" s="62" customFormat="1" ht="18.899999999999999" customHeight="1" x14ac:dyDescent="0.3">
      <c r="A8" s="84" t="s">
        <v>358</v>
      </c>
      <c r="B8" s="69">
        <v>466739.11768000002</v>
      </c>
      <c r="C8" s="70">
        <v>0.53722274130000003</v>
      </c>
      <c r="D8" s="70">
        <v>0.54508603160000002</v>
      </c>
      <c r="E8" s="69">
        <v>501899.61356999999</v>
      </c>
      <c r="F8" s="70">
        <v>0.58729184830000003</v>
      </c>
      <c r="G8" s="70">
        <v>0.58425436890000004</v>
      </c>
      <c r="H8" s="69">
        <v>568194.53205000004</v>
      </c>
      <c r="I8" s="70">
        <v>0.67489551260000002</v>
      </c>
      <c r="J8" s="85">
        <v>0.67443021250000001</v>
      </c>
    </row>
    <row r="9" spans="1:16" s="62" customFormat="1" ht="18.899999999999999" customHeight="1" x14ac:dyDescent="0.3">
      <c r="A9" s="84" t="s">
        <v>370</v>
      </c>
      <c r="B9" s="69">
        <v>295082.09175999998</v>
      </c>
      <c r="C9" s="70">
        <v>0.46041830509999998</v>
      </c>
      <c r="D9" s="70">
        <v>0.48699822479999999</v>
      </c>
      <c r="E9" s="69">
        <v>345952.34276000003</v>
      </c>
      <c r="F9" s="70">
        <v>0.50393640610000001</v>
      </c>
      <c r="G9" s="70">
        <v>0.52378049609999999</v>
      </c>
      <c r="H9" s="69">
        <v>385755.50248999998</v>
      </c>
      <c r="I9" s="70">
        <v>0.5616707957</v>
      </c>
      <c r="J9" s="85">
        <v>0.56248874400000004</v>
      </c>
    </row>
    <row r="10" spans="1:16" s="62" customFormat="1" ht="18.899999999999999" customHeight="1" x14ac:dyDescent="0.3">
      <c r="A10" s="84" t="s">
        <v>359</v>
      </c>
      <c r="B10" s="69">
        <v>185601.59023</v>
      </c>
      <c r="C10" s="70">
        <v>0.43053024870000001</v>
      </c>
      <c r="D10" s="70">
        <v>0.43187775070000001</v>
      </c>
      <c r="E10" s="69">
        <v>158863.55025</v>
      </c>
      <c r="F10" s="70">
        <v>0.38042037890000002</v>
      </c>
      <c r="G10" s="70">
        <v>0.37577240420000002</v>
      </c>
      <c r="H10" s="69">
        <v>196116.72167</v>
      </c>
      <c r="I10" s="70">
        <v>0.49374804039999998</v>
      </c>
      <c r="J10" s="85">
        <v>0.49009510989999999</v>
      </c>
    </row>
    <row r="11" spans="1:16" s="62" customFormat="1" ht="18.899999999999999" customHeight="1" x14ac:dyDescent="0.3">
      <c r="A11" s="84" t="s">
        <v>360</v>
      </c>
      <c r="B11" s="69">
        <v>183300.73834000001</v>
      </c>
      <c r="C11" s="70">
        <v>0.38100340539999999</v>
      </c>
      <c r="D11" s="70">
        <v>0.37806348499999998</v>
      </c>
      <c r="E11" s="69">
        <v>199093.67155999999</v>
      </c>
      <c r="F11" s="70">
        <v>0.43680050799999998</v>
      </c>
      <c r="G11" s="70">
        <v>0.43572877789999997</v>
      </c>
      <c r="H11" s="69">
        <v>186214.39293999999</v>
      </c>
      <c r="I11" s="70">
        <v>0.4331574621</v>
      </c>
      <c r="J11" s="85">
        <v>0.42351399010000002</v>
      </c>
    </row>
    <row r="12" spans="1:16" s="62" customFormat="1" ht="18.899999999999999" customHeight="1" x14ac:dyDescent="0.3">
      <c r="A12" s="84" t="s">
        <v>361</v>
      </c>
      <c r="B12" s="69">
        <v>472143.36684999999</v>
      </c>
      <c r="C12" s="70">
        <v>0.49069150579999998</v>
      </c>
      <c r="D12" s="70">
        <v>0.48116941009999997</v>
      </c>
      <c r="E12" s="69">
        <v>476452.33601999999</v>
      </c>
      <c r="F12" s="70">
        <v>0.49098550699999999</v>
      </c>
      <c r="G12" s="70">
        <v>0.48294283329999999</v>
      </c>
      <c r="H12" s="69">
        <v>566351.10270000005</v>
      </c>
      <c r="I12" s="70">
        <v>0.57201404170000003</v>
      </c>
      <c r="J12" s="85">
        <v>0.56972434559999996</v>
      </c>
    </row>
    <row r="13" spans="1:16" s="62" customFormat="1" ht="18.899999999999999" customHeight="1" x14ac:dyDescent="0.3">
      <c r="A13" s="84" t="s">
        <v>362</v>
      </c>
      <c r="B13" s="69">
        <v>498493.68015999999</v>
      </c>
      <c r="C13" s="70">
        <v>0.45223049999999998</v>
      </c>
      <c r="D13" s="70">
        <v>0.46152899409999998</v>
      </c>
      <c r="E13" s="69">
        <v>538567.34071000002</v>
      </c>
      <c r="F13" s="70">
        <v>0.51522753340000005</v>
      </c>
      <c r="G13" s="70">
        <v>0.51213069509999998</v>
      </c>
      <c r="H13" s="69">
        <v>503593.73116999998</v>
      </c>
      <c r="I13" s="70">
        <v>0.50329175609999999</v>
      </c>
      <c r="J13" s="85">
        <v>0.49084211639999997</v>
      </c>
    </row>
    <row r="14" spans="1:16" s="62" customFormat="1" ht="18.899999999999999" customHeight="1" x14ac:dyDescent="0.3">
      <c r="A14" s="84" t="s">
        <v>363</v>
      </c>
      <c r="B14" s="69">
        <v>510683.79879999999</v>
      </c>
      <c r="C14" s="70">
        <v>0.56660800929999999</v>
      </c>
      <c r="D14" s="70">
        <v>0.55687595410000001</v>
      </c>
      <c r="E14" s="69">
        <v>446547.79037</v>
      </c>
      <c r="F14" s="70">
        <v>0.52572143910000002</v>
      </c>
      <c r="G14" s="70">
        <v>0.51504007650000005</v>
      </c>
      <c r="H14" s="69">
        <v>467900.01941000001</v>
      </c>
      <c r="I14" s="70">
        <v>0.58604711850000002</v>
      </c>
      <c r="J14" s="85">
        <v>0.57690303389999997</v>
      </c>
    </row>
    <row r="15" spans="1:16" s="62" customFormat="1" ht="18.899999999999999" customHeight="1" x14ac:dyDescent="0.3">
      <c r="A15" s="84" t="s">
        <v>364</v>
      </c>
      <c r="B15" s="69">
        <v>312135.33781</v>
      </c>
      <c r="C15" s="70">
        <v>0.4086075898</v>
      </c>
      <c r="D15" s="70">
        <v>0.40933604260000001</v>
      </c>
      <c r="E15" s="69">
        <v>272616.2352</v>
      </c>
      <c r="F15" s="70">
        <v>0.3504965739</v>
      </c>
      <c r="G15" s="70">
        <v>0.35358728579999998</v>
      </c>
      <c r="H15" s="69">
        <v>345522.28473000001</v>
      </c>
      <c r="I15" s="70">
        <v>0.43538594349999998</v>
      </c>
      <c r="J15" s="85">
        <v>0.4386353643</v>
      </c>
    </row>
    <row r="16" spans="1:16" s="62" customFormat="1" ht="18.899999999999999" customHeight="1" x14ac:dyDescent="0.3">
      <c r="A16" s="84" t="s">
        <v>365</v>
      </c>
      <c r="B16" s="69">
        <v>288934.86982000002</v>
      </c>
      <c r="C16" s="70">
        <v>0.67069375539999998</v>
      </c>
      <c r="D16" s="70">
        <v>0.68401907260000006</v>
      </c>
      <c r="E16" s="69">
        <v>208902.14619999999</v>
      </c>
      <c r="F16" s="70">
        <v>0.49667652449999999</v>
      </c>
      <c r="G16" s="70">
        <v>0.49577259350000003</v>
      </c>
      <c r="H16" s="69">
        <v>209594.02361</v>
      </c>
      <c r="I16" s="70">
        <v>0.51547964489999998</v>
      </c>
      <c r="J16" s="85">
        <v>0.51889267510000003</v>
      </c>
    </row>
    <row r="17" spans="1:12" s="62" customFormat="1" ht="18.899999999999999" customHeight="1" x14ac:dyDescent="0.3">
      <c r="A17" s="84" t="s">
        <v>369</v>
      </c>
      <c r="B17" s="69">
        <v>269626.09013000003</v>
      </c>
      <c r="C17" s="70">
        <v>0.44063750629999998</v>
      </c>
      <c r="D17" s="70">
        <v>0.46837853340000002</v>
      </c>
      <c r="E17" s="69">
        <v>314043.53628</v>
      </c>
      <c r="F17" s="70">
        <v>0.4883276882</v>
      </c>
      <c r="G17" s="70">
        <v>0.51232111849999995</v>
      </c>
      <c r="H17" s="69">
        <v>331847.72126999998</v>
      </c>
      <c r="I17" s="70">
        <v>0.55188378719999998</v>
      </c>
      <c r="J17" s="85">
        <v>0.56162240549999998</v>
      </c>
    </row>
    <row r="18" spans="1:12" s="62" customFormat="1" ht="18.899999999999999" customHeight="1" x14ac:dyDescent="0.3">
      <c r="A18" s="84" t="s">
        <v>366</v>
      </c>
      <c r="B18" s="69">
        <v>234602.58</v>
      </c>
      <c r="C18" s="70">
        <v>0.3996636797</v>
      </c>
      <c r="D18" s="70">
        <v>0.41531570439999999</v>
      </c>
      <c r="E18" s="69">
        <v>221461.43998</v>
      </c>
      <c r="F18" s="70">
        <v>0.38921166959999998</v>
      </c>
      <c r="G18" s="70">
        <v>0.40055110129999999</v>
      </c>
      <c r="H18" s="69">
        <v>276154.36700000003</v>
      </c>
      <c r="I18" s="70">
        <v>0.50292181209999998</v>
      </c>
      <c r="J18" s="85">
        <v>0.50235303689999999</v>
      </c>
    </row>
    <row r="19" spans="1:12" s="62" customFormat="1" ht="18.899999999999999" customHeight="1" x14ac:dyDescent="0.3">
      <c r="A19" s="84" t="s">
        <v>367</v>
      </c>
      <c r="B19" s="69">
        <v>416420.59531</v>
      </c>
      <c r="C19" s="70">
        <v>0.57469030539999999</v>
      </c>
      <c r="D19" s="70">
        <v>0.5975875584</v>
      </c>
      <c r="E19" s="69">
        <v>282686.32397000003</v>
      </c>
      <c r="F19" s="70">
        <v>0.44190452390000001</v>
      </c>
      <c r="G19" s="70">
        <v>0.44312562760000002</v>
      </c>
      <c r="H19" s="69">
        <v>295585.24155999999</v>
      </c>
      <c r="I19" s="70">
        <v>0.47875808479999998</v>
      </c>
      <c r="J19" s="85">
        <v>0.4712569002</v>
      </c>
    </row>
    <row r="20" spans="1:12" s="62" customFormat="1" ht="18.899999999999999" customHeight="1" x14ac:dyDescent="0.3">
      <c r="A20" s="84" t="s">
        <v>368</v>
      </c>
      <c r="B20" s="69">
        <v>438294.74553999997</v>
      </c>
      <c r="C20" s="70">
        <v>0.44742215759999998</v>
      </c>
      <c r="D20" s="70">
        <v>0.50066294030000003</v>
      </c>
      <c r="E20" s="69">
        <v>559533.31484000001</v>
      </c>
      <c r="F20" s="70">
        <v>0.50295129419999995</v>
      </c>
      <c r="G20" s="70">
        <v>0.53351835010000004</v>
      </c>
      <c r="H20" s="69">
        <v>571187.12509999995</v>
      </c>
      <c r="I20" s="70">
        <v>0.55245877269999999</v>
      </c>
      <c r="J20" s="85">
        <v>0.5743001391</v>
      </c>
    </row>
    <row r="21" spans="1:12" s="62" customFormat="1" ht="18.899999999999999" customHeight="1" x14ac:dyDescent="0.3">
      <c r="A21" s="86" t="s">
        <v>170</v>
      </c>
      <c r="B21" s="87">
        <v>6673882.4040000001</v>
      </c>
      <c r="C21" s="88">
        <v>0.48216467899999998</v>
      </c>
      <c r="D21" s="88">
        <v>0.49443490509999999</v>
      </c>
      <c r="E21" s="87">
        <v>6811885.1146999998</v>
      </c>
      <c r="F21" s="88">
        <v>0.48944394969999999</v>
      </c>
      <c r="G21" s="88">
        <v>0.49747722919999998</v>
      </c>
      <c r="H21" s="87">
        <v>7363543.9237000002</v>
      </c>
      <c r="I21" s="88">
        <v>0.54093589200000003</v>
      </c>
      <c r="J21" s="89">
        <v>0.54098512210000005</v>
      </c>
    </row>
    <row r="22" spans="1:12" ht="18.899999999999999" customHeight="1" x14ac:dyDescent="0.25">
      <c r="A22" s="90" t="s">
        <v>29</v>
      </c>
      <c r="B22" s="91">
        <v>50407073.799999997</v>
      </c>
      <c r="C22" s="92">
        <v>0.52508188980000003</v>
      </c>
      <c r="D22" s="92">
        <v>0.534750226</v>
      </c>
      <c r="E22" s="91">
        <v>52509069.829000004</v>
      </c>
      <c r="F22" s="92">
        <v>0.50778095339999996</v>
      </c>
      <c r="G22" s="92">
        <v>0.51790434919999995</v>
      </c>
      <c r="H22" s="91">
        <v>56903314.284000002</v>
      </c>
      <c r="I22" s="92">
        <v>0.55823629470000002</v>
      </c>
      <c r="J22" s="93">
        <v>0.55823629470000002</v>
      </c>
      <c r="K22" s="94"/>
      <c r="L22" s="94"/>
    </row>
    <row r="23" spans="1:12" ht="18.899999999999999" customHeight="1" x14ac:dyDescent="0.25">
      <c r="A23" s="77" t="s">
        <v>415</v>
      </c>
    </row>
    <row r="25" spans="1:12" ht="15.6" x14ac:dyDescent="0.3">
      <c r="A25" s="121" t="s">
        <v>477</v>
      </c>
      <c r="B25" s="80"/>
      <c r="C25" s="80"/>
      <c r="D25" s="80"/>
      <c r="E25" s="80"/>
      <c r="F25" s="80"/>
      <c r="G25" s="80"/>
      <c r="H25" s="80"/>
      <c r="I25" s="80"/>
      <c r="J25" s="80"/>
    </row>
    <row r="26" spans="1:12" x14ac:dyDescent="0.25">
      <c r="B26" s="79"/>
      <c r="H26" s="79"/>
    </row>
    <row r="27" spans="1:12" x14ac:dyDescent="0.25">
      <c r="B27" s="79"/>
      <c r="H27" s="79"/>
    </row>
    <row r="28" spans="1:12" x14ac:dyDescent="0.25">
      <c r="B28" s="79"/>
      <c r="H28" s="79"/>
    </row>
    <row r="29" spans="1:12" x14ac:dyDescent="0.25">
      <c r="B29" s="79"/>
      <c r="H29" s="79"/>
    </row>
    <row r="30" spans="1:12" x14ac:dyDescent="0.25">
      <c r="B30" s="79"/>
      <c r="H30" s="79"/>
    </row>
    <row r="31" spans="1:12" x14ac:dyDescent="0.25">
      <c r="B31" s="79"/>
      <c r="H31" s="79"/>
    </row>
    <row r="32" spans="1:12"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B37" s="79"/>
      <c r="H37" s="79"/>
    </row>
    <row r="38" spans="1:10" x14ac:dyDescent="0.25">
      <c r="B38" s="79"/>
      <c r="H38" s="79"/>
    </row>
    <row r="39" spans="1:10" x14ac:dyDescent="0.25">
      <c r="B39" s="79"/>
      <c r="H39" s="79"/>
    </row>
    <row r="40" spans="1:10" x14ac:dyDescent="0.25">
      <c r="B40" s="79"/>
      <c r="H40" s="79"/>
    </row>
    <row r="41" spans="1:10" x14ac:dyDescent="0.25">
      <c r="B41" s="79"/>
      <c r="H41" s="79"/>
    </row>
    <row r="42" spans="1:10" x14ac:dyDescent="0.25">
      <c r="B42" s="79"/>
      <c r="H42" s="79"/>
    </row>
    <row r="43" spans="1:10" x14ac:dyDescent="0.25">
      <c r="B43" s="79"/>
      <c r="H43" s="79"/>
    </row>
    <row r="44" spans="1:10" x14ac:dyDescent="0.25">
      <c r="B44" s="79"/>
      <c r="H44" s="79"/>
    </row>
    <row r="45" spans="1:10" x14ac:dyDescent="0.25">
      <c r="A45" s="62"/>
      <c r="B45" s="62"/>
      <c r="C45" s="62"/>
      <c r="D45" s="62"/>
      <c r="F45" s="62"/>
      <c r="G45" s="62"/>
      <c r="H45" s="62"/>
      <c r="I45" s="62"/>
      <c r="J45" s="62"/>
    </row>
    <row r="46" spans="1:10" x14ac:dyDescent="0.25">
      <c r="B46" s="79"/>
      <c r="H46" s="79"/>
    </row>
    <row r="47" spans="1:10" x14ac:dyDescent="0.25">
      <c r="B47" s="79"/>
      <c r="H47"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36A94-FF50-4197-9433-FA1DCBA47DB1}">
  <sheetPr>
    <tabColor theme="3"/>
  </sheetPr>
  <dimension ref="A1:P44"/>
  <sheetViews>
    <sheetView showGridLines="0" zoomScale="80" zoomScaleNormal="80" workbookViewId="0"/>
  </sheetViews>
  <sheetFormatPr defaultColWidth="9.33203125" defaultRowHeight="15" x14ac:dyDescent="0.25"/>
  <cols>
    <col min="1" max="1" width="55.4414062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2" t="s">
        <v>472</v>
      </c>
      <c r="B1" s="61"/>
      <c r="C1" s="61"/>
      <c r="D1" s="61"/>
      <c r="E1" s="61"/>
      <c r="F1" s="61"/>
      <c r="G1" s="61"/>
      <c r="H1" s="61"/>
      <c r="I1" s="61"/>
      <c r="J1" s="61"/>
    </row>
    <row r="2" spans="1:16" s="62" customFormat="1" ht="18.899999999999999" customHeight="1" x14ac:dyDescent="0.3">
      <c r="A2" s="1" t="s">
        <v>465</v>
      </c>
      <c r="B2" s="63"/>
      <c r="C2" s="63"/>
      <c r="D2" s="63"/>
      <c r="E2" s="63"/>
      <c r="F2" s="63"/>
      <c r="G2" s="63"/>
      <c r="H2" s="63"/>
      <c r="I2" s="63"/>
      <c r="J2" s="63"/>
    </row>
    <row r="3" spans="1:16" s="66" customFormat="1" ht="54" customHeight="1" x14ac:dyDescent="0.3">
      <c r="A3" s="103" t="s">
        <v>457</v>
      </c>
      <c r="B3" s="64" t="s">
        <v>449</v>
      </c>
      <c r="C3" s="64" t="s">
        <v>459</v>
      </c>
      <c r="D3" s="64" t="s">
        <v>460</v>
      </c>
      <c r="E3" s="64" t="s">
        <v>450</v>
      </c>
      <c r="F3" s="64" t="s">
        <v>461</v>
      </c>
      <c r="G3" s="64" t="s">
        <v>462</v>
      </c>
      <c r="H3" s="64" t="s">
        <v>451</v>
      </c>
      <c r="I3" s="64" t="s">
        <v>463</v>
      </c>
      <c r="J3" s="65" t="s">
        <v>464</v>
      </c>
      <c r="O3" s="67"/>
      <c r="P3" s="67"/>
    </row>
    <row r="4" spans="1:16" s="62" customFormat="1" ht="56.25" customHeight="1" x14ac:dyDescent="0.3">
      <c r="A4" s="95" t="s">
        <v>382</v>
      </c>
      <c r="B4" s="69">
        <v>360858.86001</v>
      </c>
      <c r="C4" s="70">
        <v>0.60709767830000005</v>
      </c>
      <c r="D4" s="70">
        <v>0.60377979380000002</v>
      </c>
      <c r="E4" s="69">
        <v>282218.11349999998</v>
      </c>
      <c r="F4" s="70">
        <v>0.50423104070000002</v>
      </c>
      <c r="G4" s="70">
        <v>0.4986219033</v>
      </c>
      <c r="H4" s="69">
        <v>186049.13229000001</v>
      </c>
      <c r="I4" s="70">
        <v>0.64287882610000002</v>
      </c>
      <c r="J4" s="85">
        <v>0.62481093160000001</v>
      </c>
    </row>
    <row r="5" spans="1:16" s="62" customFormat="1" ht="56.25" customHeight="1" x14ac:dyDescent="0.3">
      <c r="A5" s="95" t="s">
        <v>372</v>
      </c>
      <c r="B5" s="69">
        <v>87476.082779999997</v>
      </c>
      <c r="C5" s="70">
        <v>0.75151273870000002</v>
      </c>
      <c r="D5" s="70">
        <v>0.80751635229999996</v>
      </c>
      <c r="E5" s="69">
        <v>45234.182908000002</v>
      </c>
      <c r="F5" s="70">
        <v>0.41159402099999998</v>
      </c>
      <c r="G5" s="70">
        <v>0.45047111519999999</v>
      </c>
      <c r="H5" s="69">
        <v>19526.694530000001</v>
      </c>
      <c r="I5" s="70">
        <v>0.30320954239999998</v>
      </c>
      <c r="J5" s="85">
        <v>0.3238143121</v>
      </c>
    </row>
    <row r="6" spans="1:16" s="62" customFormat="1" ht="56.25" customHeight="1" x14ac:dyDescent="0.3">
      <c r="A6" s="95" t="s">
        <v>383</v>
      </c>
      <c r="B6" s="69">
        <v>308119.36696999997</v>
      </c>
      <c r="C6" s="70">
        <v>0.2972977296</v>
      </c>
      <c r="D6" s="70">
        <v>0.31128736019999997</v>
      </c>
      <c r="E6" s="69">
        <v>269770.06589999999</v>
      </c>
      <c r="F6" s="70">
        <v>0.28510892609999999</v>
      </c>
      <c r="G6" s="70">
        <v>0.30070520919999999</v>
      </c>
      <c r="H6" s="69">
        <v>274891.89302999998</v>
      </c>
      <c r="I6" s="70">
        <v>0.34237376139999998</v>
      </c>
      <c r="J6" s="85">
        <v>0.35475965399999998</v>
      </c>
    </row>
    <row r="7" spans="1:16" s="62" customFormat="1" ht="56.25" customHeight="1" x14ac:dyDescent="0.3">
      <c r="A7" s="95" t="s">
        <v>381</v>
      </c>
      <c r="B7" s="69">
        <v>361063.02052999998</v>
      </c>
      <c r="C7" s="70">
        <v>0.46824409350000001</v>
      </c>
      <c r="D7" s="70">
        <v>0.50012133010000004</v>
      </c>
      <c r="E7" s="69">
        <v>373028.98797000002</v>
      </c>
      <c r="F7" s="70">
        <v>0.54656261969999997</v>
      </c>
      <c r="G7" s="70">
        <v>0.57797130200000002</v>
      </c>
      <c r="H7" s="69">
        <v>300264.35395000002</v>
      </c>
      <c r="I7" s="70">
        <v>0.81174467139999995</v>
      </c>
      <c r="J7" s="85">
        <v>0.82439271719999996</v>
      </c>
    </row>
    <row r="8" spans="1:16" s="62" customFormat="1" ht="56.25" customHeight="1" x14ac:dyDescent="0.3">
      <c r="A8" s="95" t="s">
        <v>386</v>
      </c>
      <c r="B8" s="69">
        <v>37044.194541999997</v>
      </c>
      <c r="C8" s="70">
        <v>0.53921680559999996</v>
      </c>
      <c r="D8" s="70">
        <v>0.58206074789999995</v>
      </c>
      <c r="E8" s="69">
        <v>8879.9085794999992</v>
      </c>
      <c r="F8" s="70">
        <v>0.42898109080000002</v>
      </c>
      <c r="G8" s="70">
        <v>0.4279976626</v>
      </c>
      <c r="H8" s="69">
        <v>8828.9351454999996</v>
      </c>
      <c r="I8" s="70">
        <v>0.29827483599999999</v>
      </c>
      <c r="J8" s="85">
        <v>0.31276144950000001</v>
      </c>
    </row>
    <row r="9" spans="1:16" s="62" customFormat="1" ht="56.25" customHeight="1" x14ac:dyDescent="0.3">
      <c r="A9" s="95" t="s">
        <v>387</v>
      </c>
      <c r="B9" s="69">
        <v>27228.847021000001</v>
      </c>
      <c r="C9" s="70">
        <v>0.32766362240000002</v>
      </c>
      <c r="D9" s="70">
        <v>0.33995715599999998</v>
      </c>
      <c r="E9" s="69">
        <v>22270.604890999999</v>
      </c>
      <c r="F9" s="70">
        <v>0.3410506109</v>
      </c>
      <c r="G9" s="70">
        <v>0.36092804150000002</v>
      </c>
      <c r="H9" s="69">
        <v>19452.50171</v>
      </c>
      <c r="I9" s="70">
        <v>0.40526045230000002</v>
      </c>
      <c r="J9" s="85">
        <v>0.42090840979999999</v>
      </c>
    </row>
    <row r="10" spans="1:16" s="62" customFormat="1" ht="56.25" customHeight="1" x14ac:dyDescent="0.3">
      <c r="A10" s="95" t="s">
        <v>388</v>
      </c>
      <c r="B10" s="69">
        <v>89024.567328999998</v>
      </c>
      <c r="C10" s="70">
        <v>0.79914333329999998</v>
      </c>
      <c r="D10" s="70">
        <v>0.84250442540000003</v>
      </c>
      <c r="E10" s="69">
        <v>60695.578817000001</v>
      </c>
      <c r="F10" s="70">
        <v>0.76927222829999997</v>
      </c>
      <c r="G10" s="70">
        <v>0.81224304660000002</v>
      </c>
      <c r="H10" s="69">
        <v>50471.108818000001</v>
      </c>
      <c r="I10" s="70">
        <v>0.72515960950000002</v>
      </c>
      <c r="J10" s="85">
        <v>0.75114128599999996</v>
      </c>
    </row>
    <row r="11" spans="1:16" s="62" customFormat="1" ht="56.25" customHeight="1" x14ac:dyDescent="0.3">
      <c r="A11" s="95" t="s">
        <v>375</v>
      </c>
      <c r="B11" s="69">
        <v>226099.55871000001</v>
      </c>
      <c r="C11" s="70">
        <v>0.81155620500000003</v>
      </c>
      <c r="D11" s="70">
        <v>0.86622457720000001</v>
      </c>
      <c r="E11" s="69">
        <v>238964.59392000001</v>
      </c>
      <c r="F11" s="70">
        <v>0.81252837099999997</v>
      </c>
      <c r="G11" s="70">
        <v>0.85866982390000002</v>
      </c>
      <c r="H11" s="69">
        <v>159110.62828999999</v>
      </c>
      <c r="I11" s="70">
        <v>0.64969631809999995</v>
      </c>
      <c r="J11" s="85">
        <v>0.65977105010000003</v>
      </c>
    </row>
    <row r="12" spans="1:16" s="62" customFormat="1" ht="56.25" customHeight="1" x14ac:dyDescent="0.3">
      <c r="A12" s="95" t="s">
        <v>376</v>
      </c>
      <c r="B12" s="69">
        <v>88013.430095000003</v>
      </c>
      <c r="C12" s="70">
        <v>0.29095348789999997</v>
      </c>
      <c r="D12" s="70">
        <v>0.30934251550000003</v>
      </c>
      <c r="E12" s="69">
        <v>159324.72343000001</v>
      </c>
      <c r="F12" s="70">
        <v>0.42794714859999999</v>
      </c>
      <c r="G12" s="70">
        <v>0.45769930240000001</v>
      </c>
      <c r="H12" s="69">
        <v>29069.137337</v>
      </c>
      <c r="I12" s="70">
        <v>0.31190061520000001</v>
      </c>
      <c r="J12" s="85">
        <v>0.33237791480000001</v>
      </c>
    </row>
    <row r="13" spans="1:16" s="62" customFormat="1" ht="56.25" customHeight="1" x14ac:dyDescent="0.3">
      <c r="A13" s="95" t="s">
        <v>384</v>
      </c>
      <c r="B13" s="69">
        <v>69894.611235000004</v>
      </c>
      <c r="C13" s="70">
        <v>0.42232393499999998</v>
      </c>
      <c r="D13" s="70">
        <v>0.4436796596</v>
      </c>
      <c r="E13" s="69">
        <v>95048.258094000004</v>
      </c>
      <c r="F13" s="70">
        <v>0.56141912640000002</v>
      </c>
      <c r="G13" s="70">
        <v>0.60935573489999995</v>
      </c>
      <c r="H13" s="69">
        <v>57139.398736000003</v>
      </c>
      <c r="I13" s="70">
        <v>0.55260540359999999</v>
      </c>
      <c r="J13" s="85">
        <v>0.58051208340000005</v>
      </c>
    </row>
    <row r="14" spans="1:16" s="62" customFormat="1" ht="56.25" customHeight="1" x14ac:dyDescent="0.3">
      <c r="A14" s="95" t="s">
        <v>385</v>
      </c>
      <c r="B14" s="69">
        <v>94787.628333000001</v>
      </c>
      <c r="C14" s="70">
        <v>0.51070920440000001</v>
      </c>
      <c r="D14" s="70">
        <v>0.53498324139999998</v>
      </c>
      <c r="E14" s="69">
        <v>89362.499976999999</v>
      </c>
      <c r="F14" s="70">
        <v>0.67956273749999996</v>
      </c>
      <c r="G14" s="70">
        <v>0.69135414900000003</v>
      </c>
      <c r="H14" s="69">
        <v>75719.011530000003</v>
      </c>
      <c r="I14" s="70">
        <v>0.54278861310000004</v>
      </c>
      <c r="J14" s="85">
        <v>0.55510224829999999</v>
      </c>
    </row>
    <row r="15" spans="1:16" s="62" customFormat="1" ht="56.25" customHeight="1" x14ac:dyDescent="0.3">
      <c r="A15" s="95" t="s">
        <v>377</v>
      </c>
      <c r="B15" s="69">
        <v>64134.340775999997</v>
      </c>
      <c r="C15" s="70">
        <v>0.58677347459999996</v>
      </c>
      <c r="D15" s="70">
        <v>0.59239302859999998</v>
      </c>
      <c r="E15" s="69">
        <v>100084.46437</v>
      </c>
      <c r="F15" s="70">
        <v>0.71437876060000005</v>
      </c>
      <c r="G15" s="70">
        <v>0.764107078</v>
      </c>
      <c r="H15" s="69">
        <v>90319.394474999994</v>
      </c>
      <c r="I15" s="70">
        <v>0.63204614749999999</v>
      </c>
      <c r="J15" s="85">
        <v>0.65845053440000001</v>
      </c>
    </row>
    <row r="16" spans="1:16" s="62" customFormat="1" ht="56.25" customHeight="1" x14ac:dyDescent="0.3">
      <c r="A16" s="95" t="s">
        <v>380</v>
      </c>
      <c r="B16" s="69">
        <v>37325.800620000002</v>
      </c>
      <c r="C16" s="70">
        <v>0.54569883949999998</v>
      </c>
      <c r="D16" s="70">
        <v>0.597180339</v>
      </c>
      <c r="E16" s="69">
        <v>23929.182510999999</v>
      </c>
      <c r="F16" s="70">
        <v>0.33420645970000001</v>
      </c>
      <c r="G16" s="70">
        <v>0.37439975869999997</v>
      </c>
      <c r="H16" s="69">
        <v>21266.350364000002</v>
      </c>
      <c r="I16" s="70">
        <v>0.6310489722</v>
      </c>
      <c r="J16" s="85">
        <v>0.63359095659999998</v>
      </c>
    </row>
    <row r="17" spans="1:12" s="62" customFormat="1" ht="56.25" customHeight="1" x14ac:dyDescent="0.3">
      <c r="A17" s="95" t="s">
        <v>379</v>
      </c>
      <c r="B17" s="69">
        <v>114621.49827</v>
      </c>
      <c r="C17" s="70">
        <v>0.36101259299999999</v>
      </c>
      <c r="D17" s="70">
        <v>0.38945846509999998</v>
      </c>
      <c r="E17" s="69">
        <v>133220.11986000001</v>
      </c>
      <c r="F17" s="70">
        <v>0.34317393060000001</v>
      </c>
      <c r="G17" s="70">
        <v>0.36097097900000003</v>
      </c>
      <c r="H17" s="69">
        <v>77545.362559000001</v>
      </c>
      <c r="I17" s="70">
        <v>0.44901773340000001</v>
      </c>
      <c r="J17" s="85">
        <v>0.47122751489999998</v>
      </c>
    </row>
    <row r="18" spans="1:12" s="62" customFormat="1" ht="56.25" customHeight="1" x14ac:dyDescent="0.3">
      <c r="A18" s="95" t="s">
        <v>378</v>
      </c>
      <c r="B18" s="69">
        <v>50258.463499999998</v>
      </c>
      <c r="C18" s="70">
        <v>0.45115317319999998</v>
      </c>
      <c r="D18" s="70">
        <v>0.45699701440000001</v>
      </c>
      <c r="E18" s="69">
        <v>81332.550069999998</v>
      </c>
      <c r="F18" s="70">
        <v>0.69455636269999999</v>
      </c>
      <c r="G18" s="70">
        <v>0.71190188160000001</v>
      </c>
      <c r="H18" s="69">
        <v>57753.332903000002</v>
      </c>
      <c r="I18" s="70">
        <v>0.65554293870000002</v>
      </c>
      <c r="J18" s="85">
        <v>0.66491260269999997</v>
      </c>
    </row>
    <row r="19" spans="1:12" s="62" customFormat="1" ht="18.600000000000001" customHeight="1" x14ac:dyDescent="0.3">
      <c r="A19" s="86" t="s">
        <v>168</v>
      </c>
      <c r="B19" s="87">
        <v>2015950.2707</v>
      </c>
      <c r="C19" s="88">
        <v>0.46662275089999999</v>
      </c>
      <c r="D19" s="88">
        <v>0.5041298179</v>
      </c>
      <c r="E19" s="87">
        <v>1983363.8348000001</v>
      </c>
      <c r="F19" s="88">
        <v>0.47821860319999998</v>
      </c>
      <c r="G19" s="88">
        <v>0.50736719450000001</v>
      </c>
      <c r="H19" s="87">
        <v>1427407.2357000001</v>
      </c>
      <c r="I19" s="88">
        <v>0.53020103839999999</v>
      </c>
      <c r="J19" s="89">
        <v>0.53189954169999998</v>
      </c>
    </row>
    <row r="20" spans="1:12" ht="18.899999999999999" customHeight="1" x14ac:dyDescent="0.25">
      <c r="A20" s="90" t="s">
        <v>29</v>
      </c>
      <c r="B20" s="91">
        <v>50407073.799999997</v>
      </c>
      <c r="C20" s="92">
        <v>0.52508188980000003</v>
      </c>
      <c r="D20" s="92">
        <v>0.534750226</v>
      </c>
      <c r="E20" s="91">
        <v>52509069.829000004</v>
      </c>
      <c r="F20" s="92">
        <v>0.50778095339999996</v>
      </c>
      <c r="G20" s="92">
        <v>0.51790434919999995</v>
      </c>
      <c r="H20" s="91">
        <v>56903314.284000002</v>
      </c>
      <c r="I20" s="92">
        <v>0.55823629470000002</v>
      </c>
      <c r="J20" s="93">
        <v>0.55823629470000002</v>
      </c>
      <c r="K20" s="94"/>
      <c r="L20" s="94"/>
    </row>
    <row r="21" spans="1:12" ht="18.899999999999999" customHeight="1" x14ac:dyDescent="0.25">
      <c r="A21" s="77" t="s">
        <v>415</v>
      </c>
    </row>
    <row r="23" spans="1:12" ht="15.6" x14ac:dyDescent="0.3">
      <c r="A23" s="121" t="s">
        <v>477</v>
      </c>
      <c r="B23" s="80"/>
      <c r="C23" s="80"/>
      <c r="D23" s="80"/>
      <c r="E23" s="80"/>
      <c r="F23" s="80"/>
      <c r="G23" s="80"/>
      <c r="H23" s="80"/>
      <c r="I23" s="80"/>
      <c r="J23" s="80"/>
    </row>
    <row r="24" spans="1:12" x14ac:dyDescent="0.25">
      <c r="B24" s="79"/>
      <c r="H24" s="79"/>
    </row>
    <row r="25" spans="1:12" x14ac:dyDescent="0.25">
      <c r="B25" s="79"/>
      <c r="H25" s="79"/>
    </row>
    <row r="26" spans="1:12" x14ac:dyDescent="0.25">
      <c r="B26" s="79"/>
      <c r="H26" s="79"/>
    </row>
    <row r="27" spans="1:12" x14ac:dyDescent="0.25">
      <c r="B27" s="79"/>
      <c r="H27" s="79"/>
    </row>
    <row r="28" spans="1:12" x14ac:dyDescent="0.25">
      <c r="B28" s="79"/>
      <c r="H28" s="79"/>
    </row>
    <row r="29" spans="1:12" x14ac:dyDescent="0.25">
      <c r="B29" s="79"/>
      <c r="H29" s="79"/>
    </row>
    <row r="30" spans="1:12" x14ac:dyDescent="0.25">
      <c r="B30" s="79"/>
      <c r="H30" s="79"/>
    </row>
    <row r="31" spans="1:12" x14ac:dyDescent="0.25">
      <c r="B31" s="79"/>
      <c r="H31" s="79"/>
    </row>
    <row r="32" spans="1:12"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B37" s="79"/>
      <c r="H37" s="79"/>
    </row>
    <row r="38" spans="1:10" x14ac:dyDescent="0.25">
      <c r="B38" s="79"/>
      <c r="H38" s="79"/>
    </row>
    <row r="39" spans="1:10" x14ac:dyDescent="0.25">
      <c r="B39" s="79"/>
      <c r="H39" s="79"/>
    </row>
    <row r="40" spans="1:10" x14ac:dyDescent="0.25">
      <c r="B40" s="79"/>
      <c r="H40" s="79"/>
    </row>
    <row r="41" spans="1:10" x14ac:dyDescent="0.25">
      <c r="B41" s="79"/>
      <c r="H41" s="79"/>
    </row>
    <row r="42" spans="1:10" x14ac:dyDescent="0.25">
      <c r="A42" s="62"/>
      <c r="B42" s="62"/>
      <c r="C42" s="62"/>
      <c r="D42" s="62"/>
      <c r="F42" s="62"/>
      <c r="G42" s="62"/>
      <c r="H42" s="62"/>
      <c r="I42" s="62"/>
      <c r="J42" s="62"/>
    </row>
    <row r="43" spans="1:10" x14ac:dyDescent="0.25">
      <c r="B43" s="79"/>
      <c r="H43" s="79"/>
    </row>
    <row r="44" spans="1:10" x14ac:dyDescent="0.25">
      <c r="B44" s="79"/>
      <c r="H44" s="79"/>
    </row>
  </sheetData>
  <pageMargins left="0.75" right="0.75" top="0.7" bottom="0.7" header="0.31496062992126" footer="0.31496062992126"/>
  <pageSetup paperSize="3" scale="72" orientation="landscape" r:id="rId1"/>
  <headerFooter alignWithMargins="0"/>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EB26C-0DBA-43CE-817B-CCC2199DB021}">
  <sheetPr>
    <tabColor theme="3"/>
  </sheetPr>
  <dimension ref="A1:J38"/>
  <sheetViews>
    <sheetView showGridLines="0" workbookViewId="0"/>
  </sheetViews>
  <sheetFormatPr defaultColWidth="9.33203125" defaultRowHeight="15" x14ac:dyDescent="0.25"/>
  <cols>
    <col min="1" max="1" width="41.5546875" style="79" customWidth="1"/>
    <col min="2" max="2" width="15.44140625" style="78" bestFit="1" customWidth="1"/>
    <col min="3" max="7" width="16.109375" style="79" customWidth="1"/>
    <col min="8" max="8" width="16.109375" style="78" customWidth="1"/>
    <col min="9" max="10" width="16.109375" style="79" customWidth="1"/>
    <col min="11" max="12" width="10.5546875" style="79" customWidth="1"/>
    <col min="13" max="16384" width="9.33203125" style="79"/>
  </cols>
  <sheetData>
    <row r="1" spans="1:8" s="62" customFormat="1" ht="18.899999999999999" customHeight="1" x14ac:dyDescent="0.3">
      <c r="A1" s="122" t="s">
        <v>473</v>
      </c>
      <c r="B1" s="61"/>
      <c r="C1" s="61"/>
      <c r="D1" s="61"/>
      <c r="E1" s="61"/>
    </row>
    <row r="2" spans="1:8" s="62" customFormat="1" ht="18.899999999999999" customHeight="1" x14ac:dyDescent="0.3">
      <c r="A2" s="1" t="s">
        <v>474</v>
      </c>
      <c r="B2" s="63"/>
      <c r="C2" s="63"/>
      <c r="D2" s="63"/>
      <c r="E2" s="96"/>
    </row>
    <row r="3" spans="1:8" ht="46.8" x14ac:dyDescent="0.25">
      <c r="A3" s="81" t="s">
        <v>30</v>
      </c>
      <c r="B3" s="82" t="s">
        <v>446</v>
      </c>
      <c r="C3" s="82" t="s">
        <v>447</v>
      </c>
      <c r="D3" s="83" t="s">
        <v>448</v>
      </c>
      <c r="H3" s="79"/>
    </row>
    <row r="4" spans="1:8" ht="18.899999999999999" customHeight="1" x14ac:dyDescent="0.25">
      <c r="A4" s="84" t="s">
        <v>175</v>
      </c>
      <c r="B4" s="85">
        <v>0.56061687380000003</v>
      </c>
      <c r="C4" s="85">
        <v>0.50590760379999999</v>
      </c>
      <c r="D4" s="85">
        <v>0.53895165869999995</v>
      </c>
      <c r="F4" s="41"/>
      <c r="G4" s="42"/>
      <c r="H4" s="42"/>
    </row>
    <row r="5" spans="1:8" ht="18.899999999999999" customHeight="1" x14ac:dyDescent="0.25">
      <c r="A5" s="84" t="s">
        <v>33</v>
      </c>
      <c r="B5" s="85">
        <v>0.50425481289999996</v>
      </c>
      <c r="C5" s="85">
        <v>0.50771071189999994</v>
      </c>
      <c r="D5" s="85">
        <v>0.54340817190000001</v>
      </c>
      <c r="F5" s="59"/>
      <c r="G5" s="58"/>
      <c r="H5" s="58"/>
    </row>
    <row r="6" spans="1:8" ht="18.899999999999999" customHeight="1" x14ac:dyDescent="0.25">
      <c r="A6" s="84" t="s">
        <v>32</v>
      </c>
      <c r="B6" s="85">
        <v>0.49537375810000001</v>
      </c>
      <c r="C6" s="85">
        <v>0.51059750309999996</v>
      </c>
      <c r="D6" s="85">
        <v>0.54575662530000002</v>
      </c>
      <c r="F6" s="59"/>
      <c r="G6" s="58"/>
      <c r="H6" s="58"/>
    </row>
    <row r="7" spans="1:8" ht="18.899999999999999" customHeight="1" x14ac:dyDescent="0.25">
      <c r="A7" s="84" t="s">
        <v>31</v>
      </c>
      <c r="B7" s="85">
        <v>0.4793198561</v>
      </c>
      <c r="C7" s="85">
        <v>0.49015826950000002</v>
      </c>
      <c r="D7" s="85">
        <v>0.53641103420000003</v>
      </c>
      <c r="F7" s="59"/>
      <c r="G7" s="58"/>
      <c r="H7" s="58"/>
    </row>
    <row r="8" spans="1:8" ht="18.899999999999999" customHeight="1" x14ac:dyDescent="0.25">
      <c r="A8" s="84" t="s">
        <v>174</v>
      </c>
      <c r="B8" s="85">
        <v>0.4975388664</v>
      </c>
      <c r="C8" s="85">
        <v>0.4419601185</v>
      </c>
      <c r="D8" s="85">
        <v>0.4865489355</v>
      </c>
      <c r="F8" s="59"/>
      <c r="G8" s="58"/>
      <c r="H8" s="58"/>
    </row>
    <row r="9" spans="1:8" ht="18.899999999999999" customHeight="1" x14ac:dyDescent="0.25">
      <c r="A9" s="84" t="s">
        <v>173</v>
      </c>
      <c r="B9" s="85">
        <v>0.54864416910000002</v>
      </c>
      <c r="C9" s="85">
        <v>0.5350934034</v>
      </c>
      <c r="D9" s="85">
        <v>0.57221453609999995</v>
      </c>
      <c r="F9" s="51"/>
      <c r="G9" s="50"/>
    </row>
    <row r="10" spans="1:8" ht="18.899999999999999" customHeight="1" x14ac:dyDescent="0.25">
      <c r="A10" s="84" t="s">
        <v>36</v>
      </c>
      <c r="B10" s="85">
        <v>0.55986311150000001</v>
      </c>
      <c r="C10" s="85">
        <v>0.53322540480000002</v>
      </c>
      <c r="D10" s="85">
        <v>0.57102557710000001</v>
      </c>
      <c r="F10" s="59"/>
      <c r="G10" s="58"/>
      <c r="H10" s="58"/>
    </row>
    <row r="11" spans="1:8" ht="18.899999999999999" customHeight="1" x14ac:dyDescent="0.25">
      <c r="A11" s="84" t="s">
        <v>35</v>
      </c>
      <c r="B11" s="85">
        <v>0.54694085329999997</v>
      </c>
      <c r="C11" s="85">
        <v>0.53510525450000002</v>
      </c>
      <c r="D11" s="85">
        <v>0.57627953529999998</v>
      </c>
      <c r="F11" s="59"/>
      <c r="G11" s="58"/>
      <c r="H11" s="58"/>
    </row>
    <row r="12" spans="1:8" ht="18.899999999999999" customHeight="1" x14ac:dyDescent="0.25">
      <c r="A12" s="84" t="s">
        <v>34</v>
      </c>
      <c r="B12" s="85">
        <v>0.55782337380000002</v>
      </c>
      <c r="C12" s="85">
        <v>0.53693413290000003</v>
      </c>
      <c r="D12" s="85">
        <v>0.5778783408</v>
      </c>
      <c r="F12" s="59"/>
      <c r="G12" s="58"/>
      <c r="H12" s="58"/>
    </row>
    <row r="13" spans="1:8" ht="18.899999999999999" customHeight="1" x14ac:dyDescent="0.25">
      <c r="A13" s="84" t="s">
        <v>176</v>
      </c>
      <c r="B13" s="85">
        <v>0.54210426030000003</v>
      </c>
      <c r="C13" s="85">
        <v>0.52557989709999997</v>
      </c>
      <c r="D13" s="85">
        <v>0.57619906509999996</v>
      </c>
      <c r="F13" s="59"/>
      <c r="G13" s="58"/>
      <c r="H13" s="58"/>
    </row>
    <row r="14" spans="1:8" ht="18.899999999999999" customHeight="1" x14ac:dyDescent="0.25">
      <c r="A14" s="84" t="s">
        <v>152</v>
      </c>
      <c r="B14" s="85">
        <v>0.56409632269999999</v>
      </c>
      <c r="C14" s="85">
        <v>0.54319697010000001</v>
      </c>
      <c r="D14" s="85">
        <v>0.55593626240000005</v>
      </c>
      <c r="H14" s="79"/>
    </row>
    <row r="15" spans="1:8" ht="18.899999999999999" customHeight="1" x14ac:dyDescent="0.25">
      <c r="A15" s="77" t="s">
        <v>415</v>
      </c>
    </row>
    <row r="17" spans="1:8" ht="15.6" x14ac:dyDescent="0.3">
      <c r="A17" s="121" t="s">
        <v>477</v>
      </c>
      <c r="B17" s="79"/>
      <c r="H17" s="79"/>
    </row>
    <row r="18" spans="1:8" x14ac:dyDescent="0.25">
      <c r="B18" s="79"/>
      <c r="H18" s="79"/>
    </row>
    <row r="19" spans="1:8" x14ac:dyDescent="0.25">
      <c r="B19" s="79"/>
      <c r="H19" s="79"/>
    </row>
    <row r="20" spans="1:8" x14ac:dyDescent="0.25">
      <c r="B20" s="79"/>
      <c r="H20" s="79"/>
    </row>
    <row r="21" spans="1:8" x14ac:dyDescent="0.25">
      <c r="B21" s="79"/>
      <c r="H21" s="79"/>
    </row>
    <row r="22" spans="1:8" x14ac:dyDescent="0.25">
      <c r="B22" s="79"/>
      <c r="H22" s="79"/>
    </row>
    <row r="23" spans="1:8" x14ac:dyDescent="0.25">
      <c r="B23" s="79"/>
      <c r="H23" s="79"/>
    </row>
    <row r="24" spans="1:8" x14ac:dyDescent="0.25">
      <c r="B24" s="79"/>
      <c r="H24" s="79"/>
    </row>
    <row r="25" spans="1:8" x14ac:dyDescent="0.25">
      <c r="B25" s="79"/>
      <c r="H25" s="79"/>
    </row>
    <row r="26" spans="1:8" x14ac:dyDescent="0.25">
      <c r="B26" s="79"/>
      <c r="H26" s="79"/>
    </row>
    <row r="27" spans="1:8" x14ac:dyDescent="0.25">
      <c r="B27" s="79"/>
      <c r="H27" s="79"/>
    </row>
    <row r="28" spans="1:8" x14ac:dyDescent="0.25">
      <c r="B28" s="79"/>
      <c r="H28" s="79"/>
    </row>
    <row r="29" spans="1:8" x14ac:dyDescent="0.25">
      <c r="B29" s="79"/>
      <c r="H29" s="79"/>
    </row>
    <row r="30" spans="1:8" x14ac:dyDescent="0.25">
      <c r="B30" s="79"/>
      <c r="H30" s="79"/>
    </row>
    <row r="31" spans="1:8" x14ac:dyDescent="0.25">
      <c r="B31" s="79"/>
      <c r="H31" s="79"/>
    </row>
    <row r="32" spans="1:8" x14ac:dyDescent="0.25">
      <c r="B32" s="79"/>
      <c r="H32" s="79"/>
    </row>
    <row r="33" spans="1:10" x14ac:dyDescent="0.25">
      <c r="B33" s="79"/>
      <c r="H33" s="79"/>
    </row>
    <row r="34" spans="1:10" x14ac:dyDescent="0.25">
      <c r="B34" s="79"/>
      <c r="H34" s="79"/>
    </row>
    <row r="35" spans="1:10" x14ac:dyDescent="0.25">
      <c r="B35" s="79"/>
      <c r="H35" s="79"/>
    </row>
    <row r="36" spans="1:10" x14ac:dyDescent="0.25">
      <c r="A36" s="62"/>
      <c r="B36" s="62"/>
      <c r="C36" s="62"/>
      <c r="D36" s="62"/>
      <c r="F36" s="62"/>
      <c r="G36" s="62"/>
      <c r="H36" s="62"/>
      <c r="I36" s="62"/>
      <c r="J36" s="62"/>
    </row>
    <row r="37" spans="1:10" x14ac:dyDescent="0.25">
      <c r="B37" s="79"/>
      <c r="H37" s="79"/>
    </row>
    <row r="38" spans="1:10" x14ac:dyDescent="0.25">
      <c r="B38" s="79"/>
      <c r="H38"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976183-A4BC-41E7-8A6F-C0F5D297B45D}">
  <sheetPr>
    <tabColor theme="3"/>
  </sheetPr>
  <dimension ref="A1:J37"/>
  <sheetViews>
    <sheetView showGridLines="0" workbookViewId="0"/>
  </sheetViews>
  <sheetFormatPr defaultColWidth="9.33203125" defaultRowHeight="15" x14ac:dyDescent="0.25"/>
  <cols>
    <col min="1" max="1" width="41.5546875" style="79" customWidth="1"/>
    <col min="2" max="2" width="15.44140625" style="78" bestFit="1" customWidth="1"/>
    <col min="3" max="7" width="16.109375" style="79" customWidth="1"/>
    <col min="8" max="8" width="16.109375" style="78" customWidth="1"/>
    <col min="9" max="10" width="16.109375" style="79" customWidth="1"/>
    <col min="11" max="12" width="10.5546875" style="79" customWidth="1"/>
    <col min="13" max="16384" width="9.33203125" style="79"/>
  </cols>
  <sheetData>
    <row r="1" spans="1:8" s="62" customFormat="1" ht="18.899999999999999" customHeight="1" x14ac:dyDescent="0.3">
      <c r="A1" s="122" t="s">
        <v>478</v>
      </c>
      <c r="B1" s="97"/>
      <c r="C1" s="98"/>
      <c r="D1" s="98"/>
    </row>
    <row r="2" spans="1:8" s="62" customFormat="1" ht="18.899999999999999" customHeight="1" x14ac:dyDescent="0.3">
      <c r="A2" s="81" t="s">
        <v>281</v>
      </c>
      <c r="B2" s="83" t="s">
        <v>280</v>
      </c>
      <c r="C2" s="99"/>
      <c r="D2" s="98"/>
      <c r="E2" s="99"/>
    </row>
    <row r="3" spans="1:8" ht="18.899999999999999" customHeight="1" x14ac:dyDescent="0.25">
      <c r="A3" s="84" t="s">
        <v>270</v>
      </c>
      <c r="B3" s="100">
        <v>8.5782789999999998E-10</v>
      </c>
      <c r="H3" s="79"/>
    </row>
    <row r="4" spans="1:8" ht="18.899999999999999" customHeight="1" x14ac:dyDescent="0.25">
      <c r="A4" s="84" t="s">
        <v>271</v>
      </c>
      <c r="B4" s="100">
        <v>1.002978E-10</v>
      </c>
      <c r="H4" s="79"/>
    </row>
    <row r="5" spans="1:8" ht="18.899999999999999" customHeight="1" x14ac:dyDescent="0.25">
      <c r="A5" s="84" t="s">
        <v>272</v>
      </c>
      <c r="B5" s="100">
        <v>3.8536880999999997E-6</v>
      </c>
      <c r="H5" s="79"/>
    </row>
    <row r="6" spans="1:8" ht="18.899999999999999" customHeight="1" x14ac:dyDescent="0.25">
      <c r="A6" s="84" t="s">
        <v>276</v>
      </c>
      <c r="B6" s="100">
        <v>0.81049034689999999</v>
      </c>
      <c r="H6" s="79"/>
    </row>
    <row r="7" spans="1:8" ht="18.899999999999999" customHeight="1" x14ac:dyDescent="0.25">
      <c r="A7" s="84" t="s">
        <v>277</v>
      </c>
      <c r="B7" s="100">
        <v>0.18749388289999999</v>
      </c>
      <c r="H7" s="79"/>
    </row>
    <row r="8" spans="1:8" ht="18.899999999999999" customHeight="1" x14ac:dyDescent="0.25">
      <c r="A8" s="84" t="s">
        <v>273</v>
      </c>
      <c r="B8" s="100">
        <v>0.55768811640000004</v>
      </c>
      <c r="H8" s="79"/>
    </row>
    <row r="9" spans="1:8" ht="18.899999999999999" customHeight="1" x14ac:dyDescent="0.25">
      <c r="A9" s="84" t="s">
        <v>274</v>
      </c>
      <c r="B9" s="100">
        <v>0.53845304940000005</v>
      </c>
      <c r="H9" s="79"/>
    </row>
    <row r="10" spans="1:8" ht="18.899999999999999" customHeight="1" x14ac:dyDescent="0.25">
      <c r="A10" s="84" t="s">
        <v>275</v>
      </c>
      <c r="B10" s="100">
        <v>0.58304037190000002</v>
      </c>
      <c r="H10" s="79"/>
    </row>
    <row r="11" spans="1:8" ht="18.899999999999999" customHeight="1" x14ac:dyDescent="0.25">
      <c r="A11" s="84" t="s">
        <v>278</v>
      </c>
      <c r="B11" s="100">
        <v>0.98426413499999998</v>
      </c>
      <c r="H11" s="79"/>
    </row>
    <row r="12" spans="1:8" ht="18.899999999999999" customHeight="1" x14ac:dyDescent="0.25">
      <c r="A12" s="84" t="s">
        <v>279</v>
      </c>
      <c r="B12" s="100">
        <v>0.41040850579999999</v>
      </c>
      <c r="H12" s="79"/>
    </row>
    <row r="13" spans="1:8" ht="18.899999999999999" customHeight="1" x14ac:dyDescent="0.25">
      <c r="A13" s="77" t="s">
        <v>479</v>
      </c>
      <c r="B13" s="79"/>
    </row>
    <row r="15" spans="1:8" ht="15.6" x14ac:dyDescent="0.3">
      <c r="A15" s="121" t="s">
        <v>477</v>
      </c>
    </row>
    <row r="16" spans="1:8" x14ac:dyDescent="0.25">
      <c r="B16" s="79"/>
      <c r="H16" s="79"/>
    </row>
    <row r="17" s="79" customFormat="1" x14ac:dyDescent="0.25"/>
    <row r="18" s="79" customFormat="1" x14ac:dyDescent="0.25"/>
    <row r="19" s="79" customFormat="1" x14ac:dyDescent="0.25"/>
    <row r="20" s="79" customFormat="1" x14ac:dyDescent="0.25"/>
    <row r="21" s="79" customFormat="1" x14ac:dyDescent="0.25"/>
    <row r="22" s="79" customFormat="1" x14ac:dyDescent="0.25"/>
    <row r="23" s="79" customFormat="1" x14ac:dyDescent="0.25"/>
    <row r="24" s="79" customFormat="1" x14ac:dyDescent="0.25"/>
    <row r="25" s="79" customFormat="1" x14ac:dyDescent="0.25"/>
    <row r="26" s="79" customFormat="1" x14ac:dyDescent="0.25"/>
    <row r="27" s="79" customFormat="1" x14ac:dyDescent="0.25"/>
    <row r="28" s="79" customFormat="1" x14ac:dyDescent="0.25"/>
    <row r="29" s="79" customFormat="1" x14ac:dyDescent="0.25"/>
    <row r="30" s="79" customFormat="1" x14ac:dyDescent="0.25"/>
    <row r="31" s="79" customFormat="1" x14ac:dyDescent="0.25"/>
    <row r="32" s="79" customFormat="1" x14ac:dyDescent="0.25"/>
    <row r="33" spans="1:10" x14ac:dyDescent="0.25">
      <c r="B33" s="79"/>
      <c r="H33" s="79"/>
    </row>
    <row r="34" spans="1:10" x14ac:dyDescent="0.25">
      <c r="B34" s="79"/>
      <c r="H34" s="79"/>
    </row>
    <row r="35" spans="1:10" x14ac:dyDescent="0.25">
      <c r="A35" s="62"/>
      <c r="B35" s="62"/>
      <c r="C35" s="62"/>
      <c r="D35" s="62"/>
      <c r="F35" s="62"/>
      <c r="G35" s="62"/>
      <c r="H35" s="62"/>
      <c r="I35" s="62"/>
      <c r="J35" s="62"/>
    </row>
    <row r="36" spans="1:10" x14ac:dyDescent="0.25">
      <c r="B36" s="79"/>
      <c r="H36" s="79"/>
    </row>
    <row r="37" spans="1:10" x14ac:dyDescent="0.25">
      <c r="B37" s="79"/>
      <c r="H37" s="79"/>
    </row>
  </sheetData>
  <conditionalFormatting sqref="B3:B12">
    <cfRule type="expression" dxfId="0" priority="1">
      <formula>B3&lt;0.05</formula>
    </cfRule>
  </conditionalFormatting>
  <pageMargins left="0.75" right="0.75" top="0.7" bottom="0.7" header="0.31496062992126" footer="0.31496062992126"/>
  <pageSetup paperSize="3" scale="79" orientation="landscape" r:id="rId1"/>
  <headerFooter alignWithMargins="0"/>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12</vt:i4>
      </vt:variant>
      <vt:variant>
        <vt:lpstr>Charts</vt:lpstr>
      </vt:variant>
      <vt:variant>
        <vt:i4>3</vt:i4>
      </vt:variant>
      <vt:variant>
        <vt:lpstr>Named Ranges</vt:lpstr>
      </vt:variant>
      <vt:variant>
        <vt:i4>37</vt:i4>
      </vt:variant>
    </vt:vector>
  </HeadingPairs>
  <TitlesOfParts>
    <vt:vector size="52" baseType="lpstr">
      <vt:lpstr>Table_RHAs</vt:lpstr>
      <vt:lpstr>Table_WpgCA</vt:lpstr>
      <vt:lpstr>Table_WpgNC</vt:lpstr>
      <vt:lpstr>Table_Southern</vt:lpstr>
      <vt:lpstr>Table_Interlake-Eastern</vt:lpstr>
      <vt:lpstr>Table_PrairieMountain</vt:lpstr>
      <vt:lpstr>Table_Northern</vt:lpstr>
      <vt:lpstr>Table_income_quintiles</vt:lpstr>
      <vt:lpstr>Table_income_quintiles_stats</vt:lpstr>
      <vt:lpstr>Graph Data</vt:lpstr>
      <vt:lpstr>Raw Data</vt:lpstr>
      <vt:lpstr>Raw Inc Data</vt:lpstr>
      <vt:lpstr>Figure_RHAs</vt:lpstr>
      <vt:lpstr>Figure_rural_IncomeQuintiles</vt:lpstr>
      <vt:lpstr>Figure_urban_IncomeQuintiles</vt:lpstr>
      <vt:lpstr>'Raw Data'!ambvis_rates_Feb_5_2013hjp</vt:lpstr>
      <vt:lpstr>'Raw Data'!ambvis_rates_Feb_5_2013hjp_1</vt:lpstr>
      <vt:lpstr>'Raw Data'!ambvis_rates_Feb_5_2013hjp_2</vt:lpstr>
      <vt:lpstr>'Raw Data'!ambvis_rates_Feb_5_2013hjp_3</vt:lpstr>
      <vt:lpstr>'Raw Data'!cabg_Feb_5_2013hjp_1</vt:lpstr>
      <vt:lpstr>'Raw Data'!cabg_Feb_5_2013hjp_1_1</vt:lpstr>
      <vt:lpstr>'Raw Data'!cabg_Feb_5_2013hjp_1_2</vt:lpstr>
      <vt:lpstr>'Raw Data'!cabg_Feb_5_2013hjp_1_3</vt:lpstr>
      <vt:lpstr>'Raw Data'!cath_Feb_5_2013hjp</vt:lpstr>
      <vt:lpstr>'Raw Data'!cath_Feb_5_2013hjp_1</vt:lpstr>
      <vt:lpstr>'Raw Data'!cath_Feb_5_2013hjp_2</vt:lpstr>
      <vt:lpstr>'Raw Data'!cath_Feb_5_2013hjp_3</vt:lpstr>
      <vt:lpstr>'Raw Data'!dementia_Feb_12_2013hjp</vt:lpstr>
      <vt:lpstr>'Raw Data'!dementia_Feb_12_2013hjp_1</vt:lpstr>
      <vt:lpstr>'Raw Data'!dementia_Feb_12_2013hjp_2</vt:lpstr>
      <vt:lpstr>'Raw Data'!dementia_Feb_12_2013hjp_3</vt:lpstr>
      <vt:lpstr>'Raw Data'!hip_replace_Feb_5_2013hjp</vt:lpstr>
      <vt:lpstr>'Raw Data'!hip_replace_Feb_5_2013hjp_1</vt:lpstr>
      <vt:lpstr>'Raw Data'!hip_replace_Feb_5_2013hjp_2</vt:lpstr>
      <vt:lpstr>'Raw Data'!hip_replace_Feb_5_2013hjp_3</vt:lpstr>
      <vt:lpstr>'Raw Data'!knee_replace_Feb_5_2013hjp</vt:lpstr>
      <vt:lpstr>'Raw Data'!knee_replace_Feb_5_2013hjp_1</vt:lpstr>
      <vt:lpstr>'Raw Data'!knee_replace_Feb_5_2013hjp_2</vt:lpstr>
      <vt:lpstr>'Raw Data'!knee_replace_Feb_5_2013hjp_3</vt:lpstr>
      <vt:lpstr>'Raw Data'!pci_Feb_5_2013hjp</vt:lpstr>
      <vt:lpstr>'Raw Data'!pci_Feb_5_2013hjp_1</vt:lpstr>
      <vt:lpstr>'Raw Data'!pci_Feb_5_2013hjp_2</vt:lpstr>
      <vt:lpstr>'Raw Data'!pci_Feb_5_2013hjp_3</vt:lpstr>
      <vt:lpstr>Table_income_quintiles!Print_Area</vt:lpstr>
      <vt:lpstr>Table_income_quintiles_stats!Print_Area</vt:lpstr>
      <vt:lpstr>'Table_Interlake-Eastern'!Print_Area</vt:lpstr>
      <vt:lpstr>Table_Northern!Print_Area</vt:lpstr>
      <vt:lpstr>Table_PrairieMountain!Print_Area</vt:lpstr>
      <vt:lpstr>Table_RHAs!Print_Area</vt:lpstr>
      <vt:lpstr>Table_Southern!Print_Area</vt:lpstr>
      <vt:lpstr>Table_WpgCA!Print_Area</vt:lpstr>
      <vt:lpstr>Table_WpgNC!Print_Area</vt:lpstr>
    </vt:vector>
  </TitlesOfParts>
  <Company>University of Manitoba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RHA-Chapter6-Continuity-of-Care-Index-Rates</dc:title>
  <dc:creator>rodm</dc:creator>
  <cp:lastModifiedBy>Lindsey Dahl</cp:lastModifiedBy>
  <cp:lastPrinted>2024-06-05T19:11:10Z</cp:lastPrinted>
  <dcterms:created xsi:type="dcterms:W3CDTF">2012-06-19T01:21:24Z</dcterms:created>
  <dcterms:modified xsi:type="dcterms:W3CDTF">2025-12-04T19:50:23Z</dcterms:modified>
</cp:coreProperties>
</file>